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ADS &amp; DAG 2022\ADS 2023\DAG 2023\"/>
    </mc:Choice>
  </mc:AlternateContent>
  <bookViews>
    <workbookView xWindow="0" yWindow="0" windowWidth="19200" windowHeight="7310" tabRatio="418" firstSheet="1" activeTab="1"/>
  </bookViews>
  <sheets>
    <sheet name="GUIDELINES" sheetId="50" r:id="rId1"/>
    <sheet name="Final DAG Common Format" sheetId="52" r:id="rId2"/>
  </sheets>
  <calcPr calcId="152511"/>
</workbook>
</file>

<file path=xl/calcChain.xml><?xml version="1.0" encoding="utf-8"?>
<calcChain xmlns="http://schemas.openxmlformats.org/spreadsheetml/2006/main">
  <c r="R166" i="52" l="1"/>
  <c r="Q166" i="52"/>
  <c r="P166" i="52"/>
  <c r="R169" i="52"/>
  <c r="Q169" i="52"/>
  <c r="P169" i="52"/>
  <c r="R76" i="52"/>
  <c r="R73" i="52"/>
  <c r="I9" i="52"/>
  <c r="H9" i="52"/>
  <c r="G9" i="52"/>
  <c r="B6" i="52"/>
  <c r="I15" i="50"/>
  <c r="H15" i="50"/>
  <c r="G15" i="50"/>
  <c r="B12" i="50"/>
  <c r="J9" i="52" l="1"/>
  <c r="J10" i="52" s="1"/>
  <c r="J15" i="50"/>
  <c r="J16" i="50" s="1"/>
</calcChain>
</file>

<file path=xl/sharedStrings.xml><?xml version="1.0" encoding="utf-8"?>
<sst xmlns="http://schemas.openxmlformats.org/spreadsheetml/2006/main" count="370" uniqueCount="185">
  <si>
    <t>Indicators</t>
  </si>
  <si>
    <t xml:space="preserve">  Infant Mortality Rate (Per 1,000 live births)</t>
  </si>
  <si>
    <t xml:space="preserve">  Crude Birth Rate (Per 1,000 population)</t>
  </si>
  <si>
    <t xml:space="preserve">  Crude Death Rate (Per 1,000 population)</t>
  </si>
  <si>
    <t xml:space="preserve">  Hospitals</t>
  </si>
  <si>
    <t xml:space="preserve">  Indigenous Units</t>
  </si>
  <si>
    <t xml:space="preserve">  Basic Health Units (BHUs)</t>
  </si>
  <si>
    <t xml:space="preserve">  Outreach Clinics</t>
  </si>
  <si>
    <t>Sanitation</t>
  </si>
  <si>
    <t xml:space="preserve">  Under one immunization coverage (%)</t>
  </si>
  <si>
    <t xml:space="preserve">  Agriculture Extension Centres</t>
  </si>
  <si>
    <t xml:space="preserve">  Agriculture Seed Production Farms</t>
  </si>
  <si>
    <t xml:space="preserve">  Veterinary Hospitals</t>
  </si>
  <si>
    <t xml:space="preserve">  Livestock Extension Centres</t>
  </si>
  <si>
    <t xml:space="preserve">  Territorial Division HQs</t>
  </si>
  <si>
    <t xml:space="preserve">  Beat Offices</t>
  </si>
  <si>
    <t xml:space="preserve">  Rural population access to improved sanitation (%)</t>
  </si>
  <si>
    <t xml:space="preserve"> </t>
  </si>
  <si>
    <t>RSTA</t>
  </si>
  <si>
    <t>July</t>
  </si>
  <si>
    <t>Export (%)</t>
  </si>
  <si>
    <t>Population density (per sq. km)</t>
  </si>
  <si>
    <t>Range Offices</t>
  </si>
  <si>
    <t>Area (sq. km)</t>
  </si>
  <si>
    <t>Dungkhags</t>
  </si>
  <si>
    <t>Gewogs</t>
  </si>
  <si>
    <t>Chiwogs</t>
  </si>
  <si>
    <t>Villages</t>
  </si>
  <si>
    <t>Source</t>
  </si>
  <si>
    <t>Remarks</t>
  </si>
  <si>
    <t>Type of data</t>
  </si>
  <si>
    <t xml:space="preserve">Male </t>
  </si>
  <si>
    <t>Female</t>
  </si>
  <si>
    <t>BHU I</t>
  </si>
  <si>
    <t>BHU II</t>
  </si>
  <si>
    <t>Infrastructure (Nos.)</t>
  </si>
  <si>
    <t>Doctors</t>
  </si>
  <si>
    <t>Nurses</t>
  </si>
  <si>
    <t>Both brothers and sisters</t>
  </si>
  <si>
    <t>Technicians</t>
  </si>
  <si>
    <t>Lab &amp; X-Ray technicians</t>
  </si>
  <si>
    <t>Health Sector</t>
  </si>
  <si>
    <t xml:space="preserve">  Maternal Death  (Nos.)</t>
  </si>
  <si>
    <t>Annual Health Bulletein</t>
  </si>
  <si>
    <t>Doctors per bed</t>
  </si>
  <si>
    <t>Birth attended by trained personnel (%)</t>
  </si>
  <si>
    <t xml:space="preserve">  Higher Secondary Schools </t>
  </si>
  <si>
    <t xml:space="preserve">  Middle Secondary Schools</t>
  </si>
  <si>
    <t xml:space="preserve">  Lower Secondary Schools </t>
  </si>
  <si>
    <t xml:space="preserve">  Primary Schools </t>
  </si>
  <si>
    <t>NFE Instructors</t>
  </si>
  <si>
    <t>Male</t>
  </si>
  <si>
    <t xml:space="preserve">Functional </t>
  </si>
  <si>
    <t xml:space="preserve">Non- functional </t>
  </si>
  <si>
    <t>Irrigation channels  (kms)</t>
  </si>
  <si>
    <t>Power tillers (Nos.)</t>
  </si>
  <si>
    <t xml:space="preserve">  Regional Veterinary Laboratories (RLDC)</t>
  </si>
  <si>
    <t xml:space="preserve">If applicable </t>
  </si>
  <si>
    <t xml:space="preserve">  Fishery Firms</t>
  </si>
  <si>
    <t>includes pvt. Firms</t>
  </si>
  <si>
    <t>Poultry firms</t>
  </si>
  <si>
    <t>Milk processing unit</t>
  </si>
  <si>
    <t>Piggery firms</t>
  </si>
  <si>
    <t>commericial firms</t>
  </si>
  <si>
    <t>LFS</t>
  </si>
  <si>
    <t>XXX DZONGKHAG</t>
  </si>
  <si>
    <t>Includes pvt. institutes</t>
  </si>
  <si>
    <t>Early Child Care and Development Centres</t>
  </si>
  <si>
    <t xml:space="preserve">  Tertiary Institute under RUB</t>
  </si>
  <si>
    <t>Extended Class Room</t>
  </si>
  <si>
    <t>Health Personnel (Nos.)</t>
  </si>
  <si>
    <t>Health Indicators</t>
  </si>
  <si>
    <t xml:space="preserve">  School enrolment (Nos.)</t>
  </si>
  <si>
    <t>Non Formal Education Centres (NFE)</t>
  </si>
  <si>
    <t xml:space="preserve">  Teachers (Nos.)</t>
  </si>
  <si>
    <t>NFE learners (Nos.)</t>
  </si>
  <si>
    <t>Community Forest (acreas)</t>
  </si>
  <si>
    <t xml:space="preserve">  Forest Cover  (%)</t>
  </si>
  <si>
    <t>Un-Employment Rate</t>
  </si>
  <si>
    <t>Labour Force Participation Rate</t>
  </si>
  <si>
    <t>Population Involved in Agriculture (%)</t>
  </si>
  <si>
    <t xml:space="preserve">  Length of Road (Kms.)</t>
  </si>
  <si>
    <t>Dzongkhag Roads</t>
  </si>
  <si>
    <t>Thromde Roads</t>
  </si>
  <si>
    <t>Farm Roads</t>
  </si>
  <si>
    <t>Tourists visited</t>
  </si>
  <si>
    <t>Guidelines and Notes</t>
  </si>
  <si>
    <t xml:space="preserve">     Current</t>
  </si>
  <si>
    <t xml:space="preserve">     Capital</t>
  </si>
  <si>
    <t>1. GENERAL</t>
  </si>
  <si>
    <t>2. POPULATION</t>
  </si>
  <si>
    <t xml:space="preserve">  RNR extension Centres (Nos.)</t>
  </si>
  <si>
    <t>Renewal Natural Resources (RNR)</t>
  </si>
  <si>
    <t xml:space="preserve">    Male</t>
  </si>
  <si>
    <t xml:space="preserve">    Female</t>
  </si>
  <si>
    <t xml:space="preserve">  Motorable Bridges (Nos.)</t>
  </si>
  <si>
    <t xml:space="preserve">  Non-Motorable Bridges (Nos.)</t>
  </si>
  <si>
    <t xml:space="preserve">  Telephone Connections (Nos.)</t>
  </si>
  <si>
    <t>Taxis (Nos.)</t>
  </si>
  <si>
    <t>Un-employed (Nos.)</t>
  </si>
  <si>
    <t xml:space="preserve">Dzongkhag at A Glance
</t>
  </si>
  <si>
    <t>Fertility rate (PHCB 2016)</t>
  </si>
  <si>
    <t>Forest Roads</t>
  </si>
  <si>
    <t xml:space="preserve">Livestock (Nos.) </t>
  </si>
  <si>
    <t>3. POVERTY RATE (TERMINAL)</t>
  </si>
  <si>
    <t>4. HEALTH</t>
  </si>
  <si>
    <t>5. EDUCATION</t>
  </si>
  <si>
    <t>6. AGRICULTURE</t>
  </si>
  <si>
    <t>7. EMPLOYMENT</t>
  </si>
  <si>
    <t>8. TRANSPORT &amp; COMMUNICATION</t>
  </si>
  <si>
    <t>10. TOURISM (Nos.)</t>
  </si>
  <si>
    <t>12. RELIGION &amp; CULTURE (Nos.)</t>
  </si>
  <si>
    <r>
      <t xml:space="preserve">  Other Institutes</t>
    </r>
    <r>
      <rPr>
        <i/>
        <sz val="10"/>
        <rFont val="Bookman Old Style"/>
        <family val="1"/>
      </rPr>
      <t>(Includes special institutes, vocational institutes &amp; sankrit patshala)</t>
    </r>
  </si>
  <si>
    <t>INDICATORS</t>
  </si>
  <si>
    <t>YEAR</t>
  </si>
  <si>
    <t>Geographical Characteristics</t>
  </si>
  <si>
    <t>Administrative Tiers (Nos.)</t>
  </si>
  <si>
    <t>Altitude (masl.)</t>
  </si>
  <si>
    <t>Total</t>
  </si>
  <si>
    <t>Consumption Poverty Rate  (%)</t>
  </si>
  <si>
    <t>Multi-dimensional Poverty Rate  (%)</t>
  </si>
  <si>
    <t>As per PAR, Consumption/MPI poverty</t>
  </si>
  <si>
    <t>With Sheds</t>
  </si>
  <si>
    <t>Without Sheds</t>
  </si>
  <si>
    <t>Dungtshos (Indegenious Doctor)</t>
  </si>
  <si>
    <t xml:space="preserve">Ambulance </t>
  </si>
  <si>
    <t xml:space="preserve">  Maternal Mortality Rate (%)</t>
  </si>
  <si>
    <t xml:space="preserve">  Rural water supply coverage (%) </t>
  </si>
  <si>
    <t xml:space="preserve">  Rural population access to safe drinking water supplies (%)</t>
  </si>
  <si>
    <t xml:space="preserve"> Annual Health Bulletein-MoH Check</t>
  </si>
  <si>
    <t xml:space="preserve">  Central Schools</t>
  </si>
  <si>
    <t>Number of educational institutes (Includes private schools-Nos)</t>
  </si>
  <si>
    <t>Pupil-teacher Ratio</t>
  </si>
  <si>
    <t>Educational Indicators (Includes private schools)</t>
  </si>
  <si>
    <t>Dry land (acres)</t>
  </si>
  <si>
    <t>Wet land (acres)</t>
  </si>
  <si>
    <t>Orchard (acres)</t>
  </si>
  <si>
    <t>Electric fencing (Nos.)</t>
  </si>
  <si>
    <t>Electric fencing (kms.)</t>
  </si>
  <si>
    <t>Land Registration by Type</t>
  </si>
  <si>
    <t xml:space="preserve">  Fishery Farms</t>
  </si>
  <si>
    <t>Poultry farms</t>
  </si>
  <si>
    <t>Piggery farms</t>
  </si>
  <si>
    <t>Farm sales shops (Nos.)</t>
  </si>
  <si>
    <t>Nursery (Nos.)</t>
  </si>
  <si>
    <t>Forestry</t>
  </si>
  <si>
    <t>Protected Areas (areas)</t>
  </si>
  <si>
    <t>Labour Force (Nos.)</t>
  </si>
  <si>
    <t>Gewog Connectivity Roads</t>
  </si>
  <si>
    <t>GNHC/DoR</t>
  </si>
  <si>
    <t xml:space="preserve">   Internet Lease Line Connections (Nos.)</t>
  </si>
  <si>
    <t xml:space="preserve">   Internet Broadband Connection (Nos.)</t>
  </si>
  <si>
    <t>Buses Operating (Nos.)</t>
  </si>
  <si>
    <t xml:space="preserve">Cable TV operators </t>
  </si>
  <si>
    <t>9. TRADE &amp; INDUSTRIES (Nos.)</t>
  </si>
  <si>
    <t>Industries</t>
  </si>
  <si>
    <t>Constructions</t>
  </si>
  <si>
    <t>Trade, Hotels and restaurents</t>
  </si>
  <si>
    <t>11. ELECTRICITY</t>
  </si>
  <si>
    <t>Households Electrified (%)</t>
  </si>
  <si>
    <t>Units Consumed (MU)</t>
  </si>
  <si>
    <t>Religious Institutions</t>
  </si>
  <si>
    <t>Religious Monuments</t>
  </si>
  <si>
    <t xml:space="preserve"> Budget Outlay</t>
  </si>
  <si>
    <t xml:space="preserve"> Expenditure</t>
  </si>
  <si>
    <t>13. PUBLIC FINANCE-Financial Year (Mill. Nu.)</t>
  </si>
  <si>
    <t>Gungtong</t>
  </si>
  <si>
    <t>Sowai Menpa (Indegenious Medical Technicians)</t>
  </si>
  <si>
    <t xml:space="preserve">Excludes Doctors pursuing studies &amp; EoL </t>
  </si>
  <si>
    <t>As per RWSS</t>
  </si>
  <si>
    <t>As per the MoHCA</t>
  </si>
  <si>
    <t>Number of educational institutes (Includes pvt. Nos)</t>
  </si>
  <si>
    <t>Includes pvt. Schools</t>
  </si>
  <si>
    <t>MoAF</t>
  </si>
  <si>
    <t>…</t>
  </si>
  <si>
    <t xml:space="preserve">   Dairy farm</t>
  </si>
  <si>
    <t>100-4500</t>
  </si>
  <si>
    <t>Birth attended by trained personnel (nbers)</t>
  </si>
  <si>
    <t>As per PAR 2022</t>
  </si>
  <si>
    <t>NA</t>
  </si>
  <si>
    <t>2021/2022</t>
  </si>
  <si>
    <t>2020/2021</t>
  </si>
  <si>
    <t>2022/2023</t>
  </si>
  <si>
    <r>
      <t xml:space="preserve">  Other Institutes</t>
    </r>
    <r>
      <rPr>
        <i/>
        <sz val="11"/>
        <rFont val="Bookman Old Style"/>
        <family val="1"/>
      </rPr>
      <t>(Includes special institutes, vocational institutes &amp; sankrit patshala)</t>
    </r>
  </si>
  <si>
    <t>Zhemgang Dzongkhag,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</si>
</sst>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"/>
    <numFmt numFmtId="166" formatCode="0.000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Bookman Old Style"/>
      <family val="1"/>
    </font>
    <font>
      <sz val="10"/>
      <name val="Bookman Old Style"/>
      <family val="1"/>
    </font>
    <font>
      <b/>
      <sz val="10"/>
      <name val="Bookman Old Style"/>
      <family val="1"/>
    </font>
    <font>
      <b/>
      <sz val="12"/>
      <name val="Bookman Old Style"/>
      <family val="1"/>
    </font>
    <font>
      <sz val="9"/>
      <name val="Bookman Old Style"/>
      <family val="1"/>
    </font>
    <font>
      <b/>
      <u/>
      <sz val="11"/>
      <name val="Bookman Old Style"/>
      <family val="1"/>
    </font>
    <font>
      <b/>
      <sz val="11"/>
      <name val="Bookman Old Style"/>
      <family val="1"/>
    </font>
    <font>
      <i/>
      <sz val="10"/>
      <name val="Bookman Old Style"/>
      <family val="1"/>
    </font>
    <font>
      <b/>
      <i/>
      <sz val="11"/>
      <name val="Bookman Old Style"/>
      <family val="1"/>
    </font>
    <font>
      <b/>
      <sz val="20"/>
      <name val="Bookman Old Style"/>
      <family val="1"/>
    </font>
    <font>
      <b/>
      <i/>
      <u/>
      <sz val="11"/>
      <name val="Bookman Old Style"/>
      <family val="1"/>
    </font>
    <font>
      <sz val="8"/>
      <name val="Bookman Old Style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6"/>
      <name val="Bookman Old Style"/>
      <family val="1"/>
    </font>
    <font>
      <sz val="12"/>
      <color theme="1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2"/>
      <color indexed="8"/>
      <name val="Cambria"/>
      <family val="2"/>
      <scheme val="major"/>
    </font>
    <font>
      <b/>
      <sz val="12"/>
      <color indexed="8"/>
      <name val="Cambria"/>
      <family val="2"/>
      <scheme val="major"/>
    </font>
    <font>
      <sz val="11"/>
      <color indexed="8"/>
      <name val="Calibri"/>
      <family val="2"/>
    </font>
    <font>
      <i/>
      <sz val="11"/>
      <name val="Bookman Old Style"/>
      <family val="1"/>
    </font>
    <font>
      <sz val="11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16">
    <xf numFmtId="0" fontId="0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0" fontId="4" fillId="0" borderId="0"/>
    <xf numFmtId="9" fontId="4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164" fontId="26" fillId="0" borderId="0" applyFont="0" applyFill="0" applyBorder="0" applyAlignment="0" applyProtection="0"/>
  </cellStyleXfs>
  <cellXfs count="102">
    <xf numFmtId="0" fontId="0" fillId="0" borderId="0" xfId="0"/>
    <xf numFmtId="0" fontId="6" fillId="0" borderId="0" xfId="0" applyFont="1" applyAlignment="1">
      <alignment vertical="center" wrapText="1"/>
    </xf>
    <xf numFmtId="0" fontId="5" fillId="2" borderId="0" xfId="9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12" fillId="0" borderId="0" xfId="0" applyFont="1" applyAlignment="1">
      <alignment vertical="center" wrapText="1"/>
    </xf>
    <xf numFmtId="0" fontId="5" fillId="2" borderId="1" xfId="9" applyFont="1" applyFill="1" applyBorder="1" applyAlignment="1">
      <alignment horizontal="right" vertical="center" wrapText="1"/>
    </xf>
    <xf numFmtId="0" fontId="5" fillId="2" borderId="2" xfId="9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2" borderId="3" xfId="9" applyFont="1" applyFill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165" fontId="6" fillId="0" borderId="4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10" fillId="2" borderId="4" xfId="9" applyFont="1" applyFill="1" applyBorder="1" applyAlignment="1">
      <alignment vertical="center" wrapText="1"/>
    </xf>
    <xf numFmtId="165" fontId="6" fillId="2" borderId="4" xfId="0" applyNumberFormat="1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10" fillId="0" borderId="4" xfId="9" applyFont="1" applyBorder="1" applyAlignment="1">
      <alignment vertical="center" wrapText="1"/>
    </xf>
    <xf numFmtId="0" fontId="13" fillId="0" borderId="4" xfId="9" applyFont="1" applyBorder="1" applyAlignment="1">
      <alignment horizontal="left" vertical="center" wrapText="1" indent="1"/>
    </xf>
    <xf numFmtId="0" fontId="5" fillId="2" borderId="4" xfId="9" applyFont="1" applyFill="1" applyBorder="1" applyAlignment="1">
      <alignment horizontal="left" vertical="center" wrapText="1" indent="1"/>
    </xf>
    <xf numFmtId="0" fontId="13" fillId="2" borderId="4" xfId="9" applyFont="1" applyFill="1" applyBorder="1" applyAlignment="1">
      <alignment horizontal="left" vertical="center" wrapText="1" indent="1"/>
    </xf>
    <xf numFmtId="0" fontId="5" fillId="2" borderId="4" xfId="9" applyFont="1" applyFill="1" applyBorder="1" applyAlignment="1">
      <alignment horizontal="left" vertical="center" wrapText="1" indent="2"/>
    </xf>
    <xf numFmtId="0" fontId="5" fillId="0" borderId="4" xfId="9" applyFont="1" applyBorder="1" applyAlignment="1">
      <alignment horizontal="left" vertical="center" wrapText="1" indent="2"/>
    </xf>
    <xf numFmtId="0" fontId="10" fillId="2" borderId="4" xfId="9" applyFont="1" applyFill="1" applyBorder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5" fillId="0" borderId="4" xfId="9" applyFont="1" applyBorder="1" applyAlignment="1">
      <alignment horizontal="left" vertical="center" wrapText="1" indent="1"/>
    </xf>
    <xf numFmtId="0" fontId="5" fillId="2" borderId="4" xfId="9" applyFont="1" applyFill="1" applyBorder="1" applyAlignment="1">
      <alignment vertical="center" wrapText="1"/>
    </xf>
    <xf numFmtId="0" fontId="15" fillId="2" borderId="4" xfId="9" applyFont="1" applyFill="1" applyBorder="1" applyAlignment="1">
      <alignment horizontal="left" vertical="center" wrapText="1"/>
    </xf>
    <xf numFmtId="0" fontId="12" fillId="0" borderId="4" xfId="0" applyFont="1" applyBorder="1" applyAlignment="1">
      <alignment vertical="center" wrapText="1"/>
    </xf>
    <xf numFmtId="0" fontId="13" fillId="2" borderId="4" xfId="9" applyFont="1" applyFill="1" applyBorder="1" applyAlignment="1">
      <alignment vertical="center" wrapText="1"/>
    </xf>
    <xf numFmtId="0" fontId="5" fillId="0" borderId="4" xfId="9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 indent="1"/>
    </xf>
    <xf numFmtId="0" fontId="5" fillId="2" borderId="4" xfId="0" applyFont="1" applyFill="1" applyBorder="1" applyAlignment="1">
      <alignment horizontal="left" vertical="center" wrapText="1" indent="1"/>
    </xf>
    <xf numFmtId="0" fontId="5" fillId="2" borderId="4" xfId="0" applyFont="1" applyFill="1" applyBorder="1" applyAlignment="1">
      <alignment vertical="center" wrapText="1"/>
    </xf>
    <xf numFmtId="0" fontId="13" fillId="0" borderId="4" xfId="9" applyFont="1" applyBorder="1" applyAlignment="1">
      <alignment vertical="center" wrapText="1"/>
    </xf>
    <xf numFmtId="0" fontId="15" fillId="0" borderId="4" xfId="9" applyFont="1" applyBorder="1" applyAlignment="1">
      <alignment horizontal="left" vertical="center" wrapText="1"/>
    </xf>
    <xf numFmtId="0" fontId="13" fillId="0" borderId="4" xfId="9" applyFont="1" applyBorder="1" applyAlignment="1">
      <alignment horizontal="left" vertical="center" wrapText="1"/>
    </xf>
    <xf numFmtId="0" fontId="5" fillId="0" borderId="4" xfId="9" applyFont="1" applyBorder="1" applyAlignment="1">
      <alignment horizontal="left" vertical="center" wrapText="1"/>
    </xf>
    <xf numFmtId="0" fontId="6" fillId="2" borderId="7" xfId="0" applyFont="1" applyFill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vertical="center" wrapText="1"/>
    </xf>
    <xf numFmtId="2" fontId="21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vertical="center" wrapText="1"/>
    </xf>
    <xf numFmtId="0" fontId="22" fillId="0" borderId="10" xfId="0" applyFont="1" applyBorder="1"/>
    <xf numFmtId="0" fontId="23" fillId="0" borderId="10" xfId="0" applyFont="1" applyBorder="1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2" fontId="7" fillId="0" borderId="0" xfId="0" applyNumberFormat="1" applyFont="1" applyAlignment="1">
      <alignment vertical="center" wrapText="1"/>
    </xf>
    <xf numFmtId="3" fontId="6" fillId="0" borderId="0" xfId="0" applyNumberFormat="1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1" fontId="6" fillId="0" borderId="0" xfId="0" applyNumberFormat="1" applyFont="1" applyAlignment="1">
      <alignment vertical="center" wrapText="1"/>
    </xf>
    <xf numFmtId="166" fontId="6" fillId="0" borderId="0" xfId="0" applyNumberFormat="1" applyFont="1" applyAlignment="1">
      <alignment vertical="center" wrapText="1"/>
    </xf>
    <xf numFmtId="0" fontId="11" fillId="2" borderId="4" xfId="9" applyFont="1" applyFill="1" applyBorder="1" applyAlignment="1">
      <alignment horizontal="center" vertical="center" wrapText="1"/>
    </xf>
    <xf numFmtId="0" fontId="5" fillId="2" borderId="4" xfId="9" applyFont="1" applyFill="1" applyBorder="1" applyAlignment="1">
      <alignment horizontal="right" vertical="center" wrapText="1"/>
    </xf>
    <xf numFmtId="0" fontId="5" fillId="2" borderId="4" xfId="9" applyFont="1" applyFill="1" applyBorder="1" applyAlignment="1">
      <alignment vertical="center"/>
    </xf>
    <xf numFmtId="0" fontId="13" fillId="2" borderId="4" xfId="9" applyFont="1" applyFill="1" applyBorder="1" applyAlignment="1">
      <alignment horizontal="left" vertical="center" wrapText="1"/>
    </xf>
    <xf numFmtId="0" fontId="5" fillId="2" borderId="4" xfId="9" applyFont="1" applyFill="1" applyBorder="1" applyAlignment="1">
      <alignment horizontal="left" vertical="center" wrapText="1"/>
    </xf>
    <xf numFmtId="0" fontId="15" fillId="2" borderId="4" xfId="9" applyFont="1" applyFill="1" applyBorder="1" applyAlignment="1">
      <alignment horizontal="left" vertical="center" wrapText="1" indent="1"/>
    </xf>
    <xf numFmtId="165" fontId="5" fillId="2" borderId="4" xfId="0" applyNumberFormat="1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right" vertical="center" wrapText="1"/>
    </xf>
    <xf numFmtId="3" fontId="5" fillId="2" borderId="4" xfId="0" applyNumberFormat="1" applyFont="1" applyFill="1" applyBorder="1" applyAlignment="1">
      <alignment vertical="center" wrapText="1"/>
    </xf>
    <xf numFmtId="2" fontId="5" fillId="2" borderId="4" xfId="0" applyNumberFormat="1" applyFont="1" applyFill="1" applyBorder="1" applyAlignment="1">
      <alignment vertical="center" wrapText="1"/>
    </xf>
    <xf numFmtId="2" fontId="5" fillId="2" borderId="4" xfId="13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2" borderId="4" xfId="13" applyFont="1" applyFill="1" applyBorder="1" applyAlignment="1">
      <alignment horizontal="center" vertical="center" wrapText="1"/>
    </xf>
    <xf numFmtId="166" fontId="5" fillId="2" borderId="4" xfId="13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right"/>
    </xf>
    <xf numFmtId="0" fontId="27" fillId="2" borderId="4" xfId="0" applyFont="1" applyFill="1" applyBorder="1" applyAlignment="1">
      <alignment vertical="center" wrapText="1"/>
    </xf>
    <xf numFmtId="2" fontId="5" fillId="2" borderId="4" xfId="0" applyNumberFormat="1" applyFont="1" applyFill="1" applyBorder="1" applyAlignment="1">
      <alignment horizontal="right" vertical="center" wrapText="1"/>
    </xf>
    <xf numFmtId="0" fontId="5" fillId="2" borderId="4" xfId="0" applyFont="1" applyFill="1" applyBorder="1"/>
    <xf numFmtId="165" fontId="5" fillId="2" borderId="4" xfId="0" applyNumberFormat="1" applyFont="1" applyFill="1" applyBorder="1" applyAlignment="1">
      <alignment horizontal="right" vertical="center" wrapText="1"/>
    </xf>
    <xf numFmtId="0" fontId="28" fillId="2" borderId="4" xfId="11" applyNumberFormat="1" applyFont="1" applyFill="1" applyBorder="1" applyAlignment="1" applyProtection="1">
      <alignment horizontal="right"/>
    </xf>
    <xf numFmtId="0" fontId="5" fillId="2" borderId="4" xfId="11" applyNumberFormat="1" applyFont="1" applyFill="1" applyBorder="1"/>
    <xf numFmtId="0" fontId="5" fillId="2" borderId="4" xfId="11" applyNumberFormat="1" applyFont="1" applyFill="1" applyBorder="1" applyAlignment="1">
      <alignment horizontal="right"/>
    </xf>
    <xf numFmtId="0" fontId="11" fillId="2" borderId="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vertical="center"/>
    </xf>
    <xf numFmtId="166" fontId="5" fillId="2" borderId="4" xfId="0" applyNumberFormat="1" applyFont="1" applyFill="1" applyBorder="1" applyAlignment="1">
      <alignment horizontal="right" vertical="center"/>
    </xf>
    <xf numFmtId="166" fontId="5" fillId="2" borderId="4" xfId="0" applyNumberFormat="1" applyFont="1" applyFill="1" applyBorder="1" applyAlignment="1">
      <alignment vertical="center" wrapText="1"/>
    </xf>
    <xf numFmtId="0" fontId="9" fillId="2" borderId="0" xfId="9" applyFont="1" applyFill="1" applyAlignment="1">
      <alignment horizontal="left" vertical="center" wrapText="1"/>
    </xf>
    <xf numFmtId="0" fontId="8" fillId="2" borderId="8" xfId="9" applyFont="1" applyFill="1" applyBorder="1" applyAlignment="1">
      <alignment horizontal="center" vertical="center" wrapText="1"/>
    </xf>
    <xf numFmtId="0" fontId="8" fillId="2" borderId="9" xfId="9" applyFont="1" applyFill="1" applyBorder="1" applyAlignment="1">
      <alignment horizontal="center" vertical="center" wrapText="1"/>
    </xf>
    <xf numFmtId="0" fontId="11" fillId="2" borderId="4" xfId="9" applyFont="1" applyFill="1" applyBorder="1" applyAlignment="1">
      <alignment horizontal="center" vertical="center" wrapText="1"/>
    </xf>
    <xf numFmtId="0" fontId="5" fillId="2" borderId="0" xfId="9" applyFont="1" applyFill="1" applyAlignment="1">
      <alignment horizontal="center" vertical="center" wrapText="1"/>
    </xf>
    <xf numFmtId="0" fontId="14" fillId="2" borderId="0" xfId="9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20" fillId="0" borderId="0" xfId="9" applyFont="1" applyBorder="1" applyAlignment="1">
      <alignment horizontal="center" vertical="center" wrapText="1"/>
    </xf>
    <xf numFmtId="0" fontId="20" fillId="0" borderId="0" xfId="9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center"/>
    </xf>
  </cellXfs>
  <cellStyles count="16">
    <cellStyle name="Comma" xfId="11" builtinId="3"/>
    <cellStyle name="Comma 2" xfId="1"/>
    <cellStyle name="Comma 2 2" xfId="2"/>
    <cellStyle name="Comma 2 3" xfId="15"/>
    <cellStyle name="Comma 3" xfId="3"/>
    <cellStyle name="Normal" xfId="0" builtinId="0"/>
    <cellStyle name="Normal 2" xfId="4"/>
    <cellStyle name="Normal 2 2" xfId="5"/>
    <cellStyle name="Normal 3" xfId="6"/>
    <cellStyle name="Normal 4" xfId="7"/>
    <cellStyle name="Normal 5" xfId="8"/>
    <cellStyle name="Normal 6" xfId="12"/>
    <cellStyle name="Normal 7" xfId="13"/>
    <cellStyle name="Normal 8" xfId="14"/>
    <cellStyle name="Normal_September 2006" xfId="9"/>
    <cellStyle name="Percent 2" xfId="1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0</xdr:row>
      <xdr:rowOff>114300</xdr:rowOff>
    </xdr:from>
    <xdr:to>
      <xdr:col>15</xdr:col>
      <xdr:colOff>0</xdr:colOff>
      <xdr:row>2</xdr:row>
      <xdr:rowOff>51352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628650" y="114300"/>
          <a:ext cx="5305425" cy="318052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1400" b="1" kern="10" spc="0">
              <a:ln w="3175">
                <a:noFill/>
                <a:round/>
                <a:headEnd/>
                <a:tailEnd/>
              </a:ln>
              <a:solidFill>
                <a:sysClr val="windowText" lastClr="000000"/>
              </a:solidFill>
              <a:effectLst/>
              <a:latin typeface="Times New Roman"/>
              <a:cs typeface="Times New Roman"/>
            </a:rPr>
            <a:t>Dzongkhag at</a:t>
          </a:r>
          <a:r>
            <a:rPr lang="en-US" sz="1400" b="1" kern="10" spc="0" baseline="0">
              <a:ln w="3175">
                <a:noFill/>
                <a:round/>
                <a:headEnd/>
                <a:tailEnd/>
              </a:ln>
              <a:solidFill>
                <a:sysClr val="windowText" lastClr="000000"/>
              </a:solidFill>
              <a:effectLst/>
              <a:latin typeface="Times New Roman"/>
              <a:cs typeface="Times New Roman"/>
            </a:rPr>
            <a:t> A Glance</a:t>
          </a:r>
          <a:endParaRPr lang="en-US" sz="1400" b="1" kern="10" spc="0">
            <a:ln w="3175">
              <a:noFill/>
              <a:round/>
              <a:headEnd/>
              <a:tailEnd/>
            </a:ln>
            <a:solidFill>
              <a:sysClr val="windowText" lastClr="000000"/>
            </a:solidFill>
            <a:effectLst/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9"/>
  <sheetViews>
    <sheetView workbookViewId="0">
      <pane ySplit="9" topLeftCell="A144" activePane="bottomLeft" state="frozen"/>
      <selection pane="bottomLeft" activeCell="A29" sqref="A29"/>
    </sheetView>
  </sheetViews>
  <sheetFormatPr defaultColWidth="9.08984375" defaultRowHeight="13" x14ac:dyDescent="0.25"/>
  <cols>
    <col min="1" max="1" width="83.08984375" style="5" bestFit="1" customWidth="1"/>
    <col min="2" max="2" width="18.81640625" style="5" hidden="1" customWidth="1"/>
    <col min="3" max="3" width="10.26953125" style="5" hidden="1" customWidth="1"/>
    <col min="4" max="4" width="13.08984375" style="5" hidden="1" customWidth="1"/>
    <col min="5" max="14" width="9.08984375" style="5" hidden="1" customWidth="1"/>
    <col min="15" max="15" width="0" style="5" hidden="1" customWidth="1"/>
    <col min="16" max="16" width="56.7265625" style="5" bestFit="1" customWidth="1"/>
    <col min="17" max="17" width="41.81640625" style="5" customWidth="1"/>
    <col min="18" max="18" width="13.36328125" style="5" bestFit="1" customWidth="1"/>
    <col min="19" max="16384" width="9.08984375" style="5"/>
  </cols>
  <sheetData>
    <row r="1" spans="1:19" x14ac:dyDescent="0.25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</row>
    <row r="2" spans="1:19" ht="14" x14ac:dyDescent="0.2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2"/>
      <c r="Q2" s="2"/>
      <c r="R2" s="2"/>
    </row>
    <row r="3" spans="1:19" ht="14" x14ac:dyDescent="0.25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2"/>
      <c r="Q3" s="2"/>
      <c r="R3" s="2"/>
    </row>
    <row r="4" spans="1:19" ht="14" x14ac:dyDescent="0.25">
      <c r="A4" s="94" t="s">
        <v>65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2"/>
      <c r="Q4" s="2"/>
      <c r="R4" s="2"/>
    </row>
    <row r="5" spans="1:19" ht="14" x14ac:dyDescent="0.25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2"/>
      <c r="Q5" s="2"/>
      <c r="R5" s="2"/>
    </row>
    <row r="6" spans="1:19" ht="25" x14ac:dyDescent="0.25">
      <c r="A6" s="94">
        <v>2016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2"/>
      <c r="Q6" s="2"/>
      <c r="R6" s="2"/>
    </row>
    <row r="7" spans="1:19" ht="14.5" thickBot="1" x14ac:dyDescent="0.3">
      <c r="A7" s="93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2"/>
      <c r="Q7" s="2"/>
      <c r="R7" s="2"/>
    </row>
    <row r="8" spans="1:19" ht="14" x14ac:dyDescent="0.25">
      <c r="A8" s="90" t="s">
        <v>0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8"/>
      <c r="P8" s="92" t="s">
        <v>86</v>
      </c>
      <c r="Q8" s="92"/>
      <c r="R8" s="92"/>
    </row>
    <row r="9" spans="1:19" s="10" customFormat="1" x14ac:dyDescent="0.25">
      <c r="A9" s="91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9"/>
      <c r="P9" s="48" t="s">
        <v>28</v>
      </c>
      <c r="Q9" s="48" t="s">
        <v>29</v>
      </c>
      <c r="R9" s="48" t="s">
        <v>30</v>
      </c>
      <c r="S9" s="9"/>
    </row>
    <row r="10" spans="1:19" ht="14" x14ac:dyDescent="0.25">
      <c r="A10" s="20" t="s">
        <v>89</v>
      </c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44"/>
      <c r="P10" s="22"/>
      <c r="Q10" s="22"/>
      <c r="R10" s="22"/>
    </row>
    <row r="11" spans="1:19" s="1" customFormat="1" ht="14.5" x14ac:dyDescent="0.25">
      <c r="A11" s="24" t="s">
        <v>115</v>
      </c>
      <c r="B11" s="14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6"/>
      <c r="P11" s="15"/>
      <c r="Q11" s="15"/>
      <c r="R11" s="15"/>
    </row>
    <row r="12" spans="1:19" s="3" customFormat="1" ht="14" x14ac:dyDescent="0.25">
      <c r="A12" s="25" t="s">
        <v>23</v>
      </c>
      <c r="B12" s="13" t="e">
        <f>#REF!+#REF!+#REF!+#REF!</f>
        <v>#REF!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7"/>
      <c r="P12" s="13"/>
      <c r="Q12" s="13"/>
      <c r="R12" s="13"/>
    </row>
    <row r="13" spans="1:19" s="3" customFormat="1" ht="14" x14ac:dyDescent="0.25">
      <c r="A13" s="25" t="s">
        <v>117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7"/>
      <c r="P13" s="13"/>
      <c r="Q13" s="13"/>
      <c r="R13" s="13"/>
    </row>
    <row r="14" spans="1:19" s="3" customFormat="1" ht="14" x14ac:dyDescent="0.25">
      <c r="A14" s="25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7"/>
      <c r="P14" s="13"/>
      <c r="Q14" s="13"/>
      <c r="R14" s="13"/>
    </row>
    <row r="15" spans="1:19" s="3" customFormat="1" ht="14.5" x14ac:dyDescent="0.25">
      <c r="A15" s="26" t="s">
        <v>116</v>
      </c>
      <c r="B15" s="13"/>
      <c r="C15" s="13"/>
      <c r="D15" s="13"/>
      <c r="E15" s="13"/>
      <c r="F15" s="13"/>
      <c r="G15" s="13" t="e">
        <f>#REF!/2</f>
        <v>#REF!</v>
      </c>
      <c r="H15" s="13" t="e">
        <f>#REF!/1.8</f>
        <v>#REF!</v>
      </c>
      <c r="I15" s="13" t="e">
        <f>#REF!/1.8</f>
        <v>#REF!</v>
      </c>
      <c r="J15" s="13" t="e">
        <f>G15+H15+I15</f>
        <v>#REF!</v>
      </c>
      <c r="K15" s="13"/>
      <c r="L15" s="13"/>
      <c r="M15" s="13"/>
      <c r="N15" s="13"/>
      <c r="O15" s="17"/>
      <c r="P15" s="13" t="s">
        <v>170</v>
      </c>
      <c r="Q15" s="13"/>
      <c r="R15" s="13"/>
      <c r="S15" s="3" t="s">
        <v>17</v>
      </c>
    </row>
    <row r="16" spans="1:19" s="3" customFormat="1" ht="15.75" customHeight="1" x14ac:dyDescent="0.25">
      <c r="A16" s="27" t="s">
        <v>24</v>
      </c>
      <c r="B16" s="13"/>
      <c r="C16" s="13"/>
      <c r="D16" s="13"/>
      <c r="E16" s="13"/>
      <c r="F16" s="13"/>
      <c r="G16" s="13"/>
      <c r="H16" s="13"/>
      <c r="I16" s="13" t="s">
        <v>20</v>
      </c>
      <c r="J16" s="13" t="e">
        <f>J15/B12*100</f>
        <v>#REF!</v>
      </c>
      <c r="K16" s="13"/>
      <c r="L16" s="13"/>
      <c r="M16" s="13"/>
      <c r="N16" s="13"/>
      <c r="O16" s="17"/>
      <c r="P16" s="13"/>
      <c r="Q16" s="13"/>
      <c r="R16" s="13"/>
    </row>
    <row r="17" spans="1:18" s="3" customFormat="1" ht="14" x14ac:dyDescent="0.25">
      <c r="A17" s="27" t="s">
        <v>25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7"/>
      <c r="P17" s="13"/>
      <c r="Q17" s="13"/>
      <c r="R17" s="13"/>
    </row>
    <row r="18" spans="1:18" s="3" customFormat="1" ht="14" x14ac:dyDescent="0.25">
      <c r="A18" s="27" t="s">
        <v>26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7"/>
      <c r="P18" s="13"/>
      <c r="Q18" s="13"/>
      <c r="R18" s="13"/>
    </row>
    <row r="19" spans="1:18" s="3" customFormat="1" ht="14" x14ac:dyDescent="0.25">
      <c r="A19" s="27" t="s">
        <v>27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7"/>
      <c r="P19" s="13"/>
      <c r="Q19" s="13"/>
      <c r="R19" s="13"/>
    </row>
    <row r="20" spans="1:18" s="3" customFormat="1" ht="14" x14ac:dyDescent="0.25">
      <c r="A20" s="28" t="s">
        <v>166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7"/>
      <c r="P20" s="13"/>
      <c r="Q20" s="13"/>
      <c r="R20" s="13"/>
    </row>
    <row r="21" spans="1:18" ht="15" customHeight="1" x14ac:dyDescent="0.25">
      <c r="A21" s="20"/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44"/>
      <c r="P21" s="22"/>
      <c r="Q21" s="22"/>
      <c r="R21" s="22"/>
    </row>
    <row r="22" spans="1:18" s="4" customFormat="1" ht="14" x14ac:dyDescent="0.25">
      <c r="A22" s="29" t="s">
        <v>90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45"/>
      <c r="P22" s="30"/>
      <c r="Q22" s="30"/>
      <c r="R22" s="30"/>
    </row>
    <row r="23" spans="1:18" s="1" customFormat="1" ht="14" x14ac:dyDescent="0.25">
      <c r="A23" s="31" t="s">
        <v>118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6"/>
      <c r="P23" s="15"/>
      <c r="Q23" s="15"/>
      <c r="R23" s="15"/>
    </row>
    <row r="24" spans="1:18" s="1" customFormat="1" ht="14" x14ac:dyDescent="0.25">
      <c r="A24" s="28" t="s">
        <v>31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6"/>
      <c r="P24" s="15"/>
      <c r="Q24" s="15"/>
      <c r="R24" s="15"/>
    </row>
    <row r="25" spans="1:18" s="1" customFormat="1" ht="14" x14ac:dyDescent="0.25">
      <c r="A25" s="28" t="s">
        <v>32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6"/>
      <c r="P25" s="15"/>
      <c r="Q25" s="15"/>
      <c r="R25" s="15"/>
    </row>
    <row r="26" spans="1:18" s="1" customFormat="1" ht="14" x14ac:dyDescent="0.25">
      <c r="A26" s="31" t="s">
        <v>21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6"/>
      <c r="P26" s="15"/>
      <c r="Q26" s="15"/>
      <c r="R26" s="15"/>
    </row>
    <row r="27" spans="1:18" ht="14" x14ac:dyDescent="0.25">
      <c r="A27" s="25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44"/>
      <c r="P27" s="22"/>
      <c r="Q27" s="22"/>
      <c r="R27" s="22"/>
    </row>
    <row r="28" spans="1:18" s="1" customFormat="1" ht="14" x14ac:dyDescent="0.25">
      <c r="A28" s="23" t="s">
        <v>104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6"/>
      <c r="P28" s="15"/>
      <c r="Q28" s="15"/>
      <c r="R28" s="15"/>
    </row>
    <row r="29" spans="1:18" s="1" customFormat="1" ht="14" x14ac:dyDescent="0.25">
      <c r="A29" s="31" t="s">
        <v>119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6"/>
      <c r="P29" s="49" t="s">
        <v>121</v>
      </c>
      <c r="Q29" s="15"/>
      <c r="R29" s="15"/>
    </row>
    <row r="30" spans="1:18" s="1" customFormat="1" ht="14" x14ac:dyDescent="0.25">
      <c r="A30" s="31" t="s">
        <v>120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6"/>
      <c r="P30" s="15"/>
      <c r="Q30" s="15"/>
      <c r="R30" s="15"/>
    </row>
    <row r="31" spans="1:18" ht="14" x14ac:dyDescent="0.25">
      <c r="A31" s="25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44"/>
      <c r="P31" s="22"/>
      <c r="Q31" s="22"/>
      <c r="R31" s="22"/>
    </row>
    <row r="32" spans="1:18" ht="14" x14ac:dyDescent="0.25">
      <c r="A32" s="29" t="s">
        <v>105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44"/>
      <c r="P32" s="22"/>
      <c r="Q32" s="22"/>
      <c r="R32" s="22"/>
    </row>
    <row r="33" spans="1:18" s="1" customFormat="1" ht="14.5" x14ac:dyDescent="0.25">
      <c r="A33" s="40" t="s">
        <v>35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6"/>
      <c r="P33" s="15"/>
      <c r="Q33" s="15"/>
      <c r="R33" s="15"/>
    </row>
    <row r="34" spans="1:18" s="1" customFormat="1" ht="14" x14ac:dyDescent="0.25">
      <c r="A34" s="36" t="s">
        <v>4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6"/>
      <c r="P34" s="15"/>
      <c r="Q34" s="15"/>
      <c r="R34" s="15"/>
    </row>
    <row r="35" spans="1:18" s="1" customFormat="1" ht="14" x14ac:dyDescent="0.25">
      <c r="A35" s="36" t="s">
        <v>5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6"/>
      <c r="P35" s="15"/>
      <c r="Q35" s="15"/>
      <c r="R35" s="15"/>
    </row>
    <row r="36" spans="1:18" s="1" customFormat="1" ht="14" x14ac:dyDescent="0.25">
      <c r="A36" s="36" t="s">
        <v>6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6"/>
      <c r="P36" s="15"/>
      <c r="Q36" s="15"/>
      <c r="R36" s="15"/>
    </row>
    <row r="37" spans="1:18" s="1" customFormat="1" ht="14" x14ac:dyDescent="0.25">
      <c r="A37" s="28" t="s">
        <v>33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6"/>
      <c r="P37" s="15"/>
      <c r="Q37" s="15"/>
      <c r="R37" s="15"/>
    </row>
    <row r="38" spans="1:18" s="1" customFormat="1" ht="14" x14ac:dyDescent="0.25">
      <c r="A38" s="28" t="s">
        <v>34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6"/>
      <c r="P38" s="15"/>
      <c r="Q38" s="15"/>
      <c r="R38" s="15"/>
    </row>
    <row r="39" spans="1:18" s="1" customFormat="1" ht="14" x14ac:dyDescent="0.25">
      <c r="A39" s="36" t="s">
        <v>7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6"/>
      <c r="P39" s="15"/>
      <c r="Q39" s="15"/>
      <c r="R39" s="15"/>
    </row>
    <row r="40" spans="1:18" s="1" customFormat="1" ht="14" x14ac:dyDescent="0.25">
      <c r="A40" s="28" t="s">
        <v>122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6"/>
      <c r="P40" s="15"/>
      <c r="Q40" s="15"/>
      <c r="R40" s="15"/>
    </row>
    <row r="41" spans="1:18" s="1" customFormat="1" ht="14" x14ac:dyDescent="0.25">
      <c r="A41" s="28" t="s">
        <v>123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6"/>
      <c r="P41" s="15"/>
      <c r="Q41" s="15"/>
      <c r="R41" s="15"/>
    </row>
    <row r="42" spans="1:18" s="1" customFormat="1" ht="14" x14ac:dyDescent="0.25">
      <c r="A42" s="31" t="s">
        <v>125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6"/>
      <c r="P42" s="15"/>
      <c r="Q42" s="15"/>
      <c r="R42" s="15"/>
    </row>
    <row r="43" spans="1:18" ht="14" x14ac:dyDescent="0.25">
      <c r="A43" s="3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44"/>
      <c r="P43" s="22"/>
      <c r="Q43" s="22"/>
      <c r="R43" s="22"/>
    </row>
    <row r="44" spans="1:18" s="1" customFormat="1" ht="14.5" x14ac:dyDescent="0.25">
      <c r="A44" s="40" t="s">
        <v>70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6"/>
      <c r="P44" s="15"/>
      <c r="Q44" s="15"/>
      <c r="R44" s="15"/>
    </row>
    <row r="45" spans="1:18" ht="14" x14ac:dyDescent="0.25">
      <c r="A45" s="25" t="s">
        <v>36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44"/>
      <c r="P45" s="22"/>
      <c r="Q45" s="22" t="s">
        <v>168</v>
      </c>
      <c r="R45" s="22"/>
    </row>
    <row r="46" spans="1:18" s="1" customFormat="1" ht="14" x14ac:dyDescent="0.25">
      <c r="A46" s="31" t="s">
        <v>124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6"/>
      <c r="P46" s="15"/>
      <c r="Q46" s="15"/>
      <c r="R46" s="15"/>
    </row>
    <row r="47" spans="1:18" s="1" customFormat="1" ht="14" x14ac:dyDescent="0.25">
      <c r="A47" s="31" t="s">
        <v>167</v>
      </c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6"/>
      <c r="P47" s="15"/>
      <c r="Q47" s="15"/>
      <c r="R47" s="15"/>
    </row>
    <row r="48" spans="1:18" ht="14" x14ac:dyDescent="0.25">
      <c r="A48" s="25" t="s">
        <v>37</v>
      </c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44"/>
      <c r="P48" s="22"/>
      <c r="Q48" s="22" t="s">
        <v>38</v>
      </c>
      <c r="R48" s="22"/>
    </row>
    <row r="49" spans="1:18" ht="14" x14ac:dyDescent="0.25">
      <c r="A49" s="25" t="s">
        <v>39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44"/>
      <c r="P49" s="22"/>
      <c r="Q49" s="22" t="s">
        <v>40</v>
      </c>
      <c r="R49" s="22"/>
    </row>
    <row r="50" spans="1:18" ht="14" x14ac:dyDescent="0.25">
      <c r="A50" s="3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44"/>
      <c r="P50" s="22"/>
      <c r="Q50" s="22"/>
      <c r="R50" s="22"/>
    </row>
    <row r="51" spans="1:18" s="1" customFormat="1" ht="14.5" x14ac:dyDescent="0.25">
      <c r="A51" s="41" t="s">
        <v>71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6"/>
      <c r="P51" s="15"/>
      <c r="Q51" s="15"/>
      <c r="R51" s="15"/>
    </row>
    <row r="52" spans="1:18" s="1" customFormat="1" ht="14" x14ac:dyDescent="0.25">
      <c r="A52" s="36" t="s">
        <v>1</v>
      </c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6"/>
      <c r="P52" s="22" t="s">
        <v>43</v>
      </c>
      <c r="Q52" s="15"/>
      <c r="R52" s="15"/>
    </row>
    <row r="53" spans="1:18" s="1" customFormat="1" ht="14" x14ac:dyDescent="0.25">
      <c r="A53" s="36" t="s">
        <v>2</v>
      </c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6"/>
      <c r="P53" s="22" t="s">
        <v>43</v>
      </c>
      <c r="Q53" s="15"/>
      <c r="R53" s="15"/>
    </row>
    <row r="54" spans="1:18" s="1" customFormat="1" ht="14" x14ac:dyDescent="0.25">
      <c r="A54" s="36" t="s">
        <v>3</v>
      </c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6"/>
      <c r="P54" s="22" t="s">
        <v>43</v>
      </c>
      <c r="Q54" s="15"/>
      <c r="R54" s="15"/>
    </row>
    <row r="55" spans="1:18" s="1" customFormat="1" ht="14" x14ac:dyDescent="0.25">
      <c r="A55" s="36" t="s">
        <v>126</v>
      </c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6"/>
      <c r="P55" s="22" t="s">
        <v>43</v>
      </c>
      <c r="Q55" s="15"/>
      <c r="R55" s="15"/>
    </row>
    <row r="56" spans="1:18" s="1" customFormat="1" ht="14" x14ac:dyDescent="0.25">
      <c r="A56" s="31" t="s">
        <v>44</v>
      </c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6"/>
      <c r="P56" s="15"/>
      <c r="Q56" s="15"/>
      <c r="R56" s="15"/>
    </row>
    <row r="57" spans="1:18" ht="14" x14ac:dyDescent="0.25">
      <c r="A57" s="25" t="s">
        <v>45</v>
      </c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44"/>
      <c r="P57" s="22" t="s">
        <v>43</v>
      </c>
      <c r="Q57" s="22" t="s">
        <v>17</v>
      </c>
      <c r="R57" s="22"/>
    </row>
    <row r="58" spans="1:18" s="1" customFormat="1" ht="14" x14ac:dyDescent="0.25">
      <c r="A58" s="36" t="s">
        <v>9</v>
      </c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6"/>
      <c r="P58" s="15" t="s">
        <v>129</v>
      </c>
      <c r="Q58" s="15"/>
      <c r="R58" s="15"/>
    </row>
    <row r="59" spans="1:18" ht="14" x14ac:dyDescent="0.25">
      <c r="A59" s="3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44"/>
      <c r="P59" s="22"/>
      <c r="Q59" s="22"/>
      <c r="R59" s="22"/>
    </row>
    <row r="60" spans="1:18" ht="14.5" x14ac:dyDescent="0.25">
      <c r="A60" s="33" t="s">
        <v>71</v>
      </c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44"/>
      <c r="P60" s="22"/>
      <c r="Q60" s="22" t="s">
        <v>101</v>
      </c>
      <c r="R60" s="22"/>
    </row>
    <row r="61" spans="1:18" ht="14" x14ac:dyDescent="0.25">
      <c r="A61" s="32" t="s">
        <v>1</v>
      </c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44"/>
      <c r="P61" s="22"/>
      <c r="Q61" s="22"/>
      <c r="R61" s="22"/>
    </row>
    <row r="62" spans="1:18" ht="14" x14ac:dyDescent="0.25">
      <c r="A62" s="32" t="s">
        <v>2</v>
      </c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44"/>
      <c r="P62" s="22"/>
      <c r="Q62" s="22"/>
      <c r="R62" s="22"/>
    </row>
    <row r="63" spans="1:18" ht="14" x14ac:dyDescent="0.25">
      <c r="A63" s="32" t="s">
        <v>3</v>
      </c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44"/>
      <c r="P63" s="22"/>
      <c r="Q63" s="22"/>
      <c r="R63" s="22"/>
    </row>
    <row r="64" spans="1:18" ht="14" x14ac:dyDescent="0.25">
      <c r="A64" s="32" t="s">
        <v>42</v>
      </c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44"/>
      <c r="P64" s="22" t="s">
        <v>41</v>
      </c>
      <c r="Q64" s="22"/>
      <c r="R64" s="22"/>
    </row>
    <row r="65" spans="1:18" ht="14" x14ac:dyDescent="0.25">
      <c r="A65" s="25" t="s">
        <v>44</v>
      </c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44"/>
      <c r="P65" s="22"/>
      <c r="Q65" s="22"/>
      <c r="R65" s="22"/>
    </row>
    <row r="66" spans="1:18" ht="14" x14ac:dyDescent="0.25">
      <c r="A66" s="25" t="s">
        <v>45</v>
      </c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44"/>
      <c r="P66" s="22" t="s">
        <v>43</v>
      </c>
      <c r="Q66" s="22" t="s">
        <v>17</v>
      </c>
      <c r="R66" s="22"/>
    </row>
    <row r="67" spans="1:18" ht="14" x14ac:dyDescent="0.25">
      <c r="A67" s="25" t="s">
        <v>17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44"/>
      <c r="P67" s="22"/>
      <c r="Q67" s="22"/>
      <c r="R67" s="22"/>
    </row>
    <row r="68" spans="1:18" s="1" customFormat="1" ht="14.5" x14ac:dyDescent="0.25">
      <c r="A68" s="40" t="s">
        <v>8</v>
      </c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6"/>
      <c r="P68" s="15"/>
      <c r="Q68" s="15"/>
      <c r="R68" s="15"/>
    </row>
    <row r="69" spans="1:18" s="1" customFormat="1" ht="14" x14ac:dyDescent="0.25">
      <c r="A69" s="36" t="s">
        <v>127</v>
      </c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6"/>
      <c r="P69" s="22" t="s">
        <v>43</v>
      </c>
      <c r="Q69" s="15" t="s">
        <v>169</v>
      </c>
      <c r="R69" s="15"/>
    </row>
    <row r="70" spans="1:18" s="1" customFormat="1" ht="14" x14ac:dyDescent="0.25">
      <c r="A70" s="36" t="s">
        <v>128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6"/>
      <c r="P70" s="22" t="s">
        <v>43</v>
      </c>
      <c r="Q70" s="15"/>
      <c r="R70" s="15"/>
    </row>
    <row r="71" spans="1:18" s="1" customFormat="1" ht="14" x14ac:dyDescent="0.25">
      <c r="A71" s="36" t="s">
        <v>16</v>
      </c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6"/>
      <c r="P71" s="22" t="s">
        <v>43</v>
      </c>
      <c r="Q71" s="15"/>
      <c r="R71" s="15"/>
    </row>
    <row r="72" spans="1:18" ht="14" x14ac:dyDescent="0.25">
      <c r="A72" s="25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44"/>
      <c r="P72" s="22"/>
      <c r="Q72" s="22"/>
      <c r="R72" s="22"/>
    </row>
    <row r="73" spans="1:18" ht="14" x14ac:dyDescent="0.25">
      <c r="A73" s="20" t="s">
        <v>106</v>
      </c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44"/>
      <c r="P73" s="22"/>
      <c r="Q73" s="22"/>
      <c r="R73" s="22"/>
    </row>
    <row r="74" spans="1:18" ht="14.5" x14ac:dyDescent="0.25">
      <c r="A74" s="42" t="s">
        <v>131</v>
      </c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44"/>
      <c r="P74" s="22"/>
      <c r="Q74" s="22"/>
      <c r="R74" s="22"/>
    </row>
    <row r="75" spans="1:18" ht="14" x14ac:dyDescent="0.25">
      <c r="A75" s="43" t="s">
        <v>68</v>
      </c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44"/>
      <c r="P75" s="22"/>
      <c r="Q75" s="22"/>
      <c r="R75" s="22"/>
    </row>
    <row r="76" spans="1:18" ht="14" x14ac:dyDescent="0.25">
      <c r="A76" s="43" t="s">
        <v>130</v>
      </c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44"/>
      <c r="P76" s="22"/>
      <c r="Q76" s="22"/>
      <c r="R76" s="22"/>
    </row>
    <row r="77" spans="1:18" ht="14" x14ac:dyDescent="0.25">
      <c r="A77" s="43" t="s">
        <v>46</v>
      </c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44"/>
      <c r="P77" s="22"/>
      <c r="Q77" s="22" t="s">
        <v>172</v>
      </c>
      <c r="R77" s="22"/>
    </row>
    <row r="78" spans="1:18" ht="14" x14ac:dyDescent="0.25">
      <c r="A78" s="43" t="s">
        <v>47</v>
      </c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44"/>
      <c r="P78" s="22"/>
      <c r="Q78" s="22"/>
      <c r="R78" s="22"/>
    </row>
    <row r="79" spans="1:18" ht="14" x14ac:dyDescent="0.25">
      <c r="A79" s="43" t="s">
        <v>48</v>
      </c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44"/>
      <c r="P79" s="22"/>
      <c r="Q79" s="22"/>
      <c r="R79" s="22"/>
    </row>
    <row r="80" spans="1:18" ht="14" x14ac:dyDescent="0.25">
      <c r="A80" s="43" t="s">
        <v>49</v>
      </c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44"/>
      <c r="P80" s="22"/>
      <c r="Q80" s="22"/>
      <c r="R80" s="22"/>
    </row>
    <row r="81" spans="1:18" ht="14" x14ac:dyDescent="0.25">
      <c r="A81" s="31" t="s">
        <v>69</v>
      </c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44"/>
      <c r="P81" s="22"/>
      <c r="Q81" s="22"/>
      <c r="R81" s="22"/>
    </row>
    <row r="82" spans="1:18" ht="14" x14ac:dyDescent="0.25">
      <c r="A82" s="31" t="s">
        <v>73</v>
      </c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44"/>
      <c r="P82" s="22"/>
      <c r="Q82" s="22"/>
      <c r="R82" s="22"/>
    </row>
    <row r="83" spans="1:18" ht="14" x14ac:dyDescent="0.25">
      <c r="A83" s="31" t="s">
        <v>67</v>
      </c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44"/>
      <c r="P83" s="22"/>
      <c r="Q83" s="22"/>
      <c r="R83" s="22"/>
    </row>
    <row r="84" spans="1:18" ht="14" x14ac:dyDescent="0.25">
      <c r="A84" s="36" t="s">
        <v>112</v>
      </c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44"/>
      <c r="P84" s="22"/>
      <c r="Q84" s="22" t="s">
        <v>66</v>
      </c>
      <c r="R84" s="22"/>
    </row>
    <row r="85" spans="1:18" ht="14" x14ac:dyDescent="0.25">
      <c r="A85" s="3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44"/>
      <c r="P85" s="22"/>
      <c r="Q85" s="22"/>
      <c r="R85" s="22"/>
    </row>
    <row r="86" spans="1:18" s="6" customFormat="1" ht="14.5" x14ac:dyDescent="0.25">
      <c r="A86" s="40" t="s">
        <v>133</v>
      </c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46"/>
      <c r="P86" s="34"/>
      <c r="Q86" s="34"/>
      <c r="R86" s="34"/>
    </row>
    <row r="87" spans="1:18" s="1" customFormat="1" ht="14" x14ac:dyDescent="0.25">
      <c r="A87" s="36" t="s">
        <v>72</v>
      </c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6"/>
      <c r="P87" s="15"/>
      <c r="Q87" s="15"/>
      <c r="R87" s="15"/>
    </row>
    <row r="88" spans="1:18" s="1" customFormat="1" ht="14" x14ac:dyDescent="0.25">
      <c r="A88" s="28" t="s">
        <v>51</v>
      </c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6"/>
      <c r="P88" s="15"/>
      <c r="Q88" s="15"/>
      <c r="R88" s="15"/>
    </row>
    <row r="89" spans="1:18" s="1" customFormat="1" ht="14" x14ac:dyDescent="0.25">
      <c r="A89" s="28" t="s">
        <v>32</v>
      </c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6"/>
      <c r="P89" s="15"/>
      <c r="Q89" s="15"/>
      <c r="R89" s="15"/>
    </row>
    <row r="90" spans="1:18" s="1" customFormat="1" ht="14" x14ac:dyDescent="0.25">
      <c r="A90" s="36" t="s">
        <v>74</v>
      </c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6"/>
      <c r="P90" s="15"/>
      <c r="Q90" s="15"/>
      <c r="R90" s="15"/>
    </row>
    <row r="91" spans="1:18" s="1" customFormat="1" ht="14" x14ac:dyDescent="0.25">
      <c r="A91" s="28" t="s">
        <v>51</v>
      </c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6"/>
      <c r="P91" s="15"/>
      <c r="Q91" s="15"/>
      <c r="R91" s="15"/>
    </row>
    <row r="92" spans="1:18" s="1" customFormat="1" ht="14" x14ac:dyDescent="0.25">
      <c r="A92" s="28" t="s">
        <v>32</v>
      </c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6"/>
      <c r="P92" s="15"/>
      <c r="Q92" s="15"/>
      <c r="R92" s="15"/>
    </row>
    <row r="93" spans="1:18" s="1" customFormat="1" ht="14" x14ac:dyDescent="0.25">
      <c r="A93" s="31" t="s">
        <v>132</v>
      </c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6"/>
      <c r="P93" s="15"/>
      <c r="Q93" s="15"/>
      <c r="R93" s="15"/>
    </row>
    <row r="94" spans="1:18" s="1" customFormat="1" ht="14" x14ac:dyDescent="0.25">
      <c r="A94" s="31" t="s">
        <v>50</v>
      </c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6"/>
      <c r="P94" s="15"/>
      <c r="Q94" s="15"/>
      <c r="R94" s="15"/>
    </row>
    <row r="95" spans="1:18" s="1" customFormat="1" ht="14" x14ac:dyDescent="0.25">
      <c r="A95" s="28" t="s">
        <v>51</v>
      </c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6"/>
      <c r="P95" s="15"/>
      <c r="Q95" s="15"/>
      <c r="R95" s="15"/>
    </row>
    <row r="96" spans="1:18" s="1" customFormat="1" ht="14" x14ac:dyDescent="0.25">
      <c r="A96" s="28" t="s">
        <v>32</v>
      </c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6"/>
      <c r="P96" s="15"/>
      <c r="Q96" s="15"/>
      <c r="R96" s="15"/>
    </row>
    <row r="97" spans="1:18" s="1" customFormat="1" ht="14" x14ac:dyDescent="0.25">
      <c r="A97" s="31" t="s">
        <v>75</v>
      </c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6"/>
      <c r="P97" s="15"/>
      <c r="Q97" s="15"/>
      <c r="R97" s="15"/>
    </row>
    <row r="98" spans="1:18" s="1" customFormat="1" ht="14" x14ac:dyDescent="0.25">
      <c r="A98" s="28" t="s">
        <v>51</v>
      </c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6"/>
      <c r="P98" s="15"/>
      <c r="Q98" s="15"/>
      <c r="R98" s="15"/>
    </row>
    <row r="99" spans="1:18" s="1" customFormat="1" ht="14" x14ac:dyDescent="0.25">
      <c r="A99" s="28" t="s">
        <v>32</v>
      </c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6"/>
      <c r="P99" s="15"/>
      <c r="Q99" s="15"/>
      <c r="R99" s="15"/>
    </row>
    <row r="100" spans="1:18" x14ac:dyDescent="0.25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44"/>
      <c r="P100" s="22"/>
      <c r="Q100" s="22"/>
      <c r="R100" s="22"/>
    </row>
    <row r="101" spans="1:18" ht="14" x14ac:dyDescent="0.25">
      <c r="A101" s="20" t="s">
        <v>107</v>
      </c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44"/>
      <c r="P101" s="22"/>
      <c r="Q101" s="22"/>
      <c r="R101" s="22"/>
    </row>
    <row r="102" spans="1:18" s="1" customFormat="1" ht="14.5" x14ac:dyDescent="0.25">
      <c r="A102" s="40" t="s">
        <v>139</v>
      </c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6"/>
      <c r="P102" s="15"/>
      <c r="Q102" s="15"/>
      <c r="R102" s="15"/>
    </row>
    <row r="103" spans="1:18" s="1" customFormat="1" ht="14" x14ac:dyDescent="0.25">
      <c r="A103" s="31" t="s">
        <v>134</v>
      </c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6"/>
      <c r="P103" s="15" t="s">
        <v>173</v>
      </c>
      <c r="Q103" s="15"/>
      <c r="R103" s="15"/>
    </row>
    <row r="104" spans="1:18" s="1" customFormat="1" ht="14" x14ac:dyDescent="0.25">
      <c r="A104" s="31" t="s">
        <v>135</v>
      </c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6"/>
      <c r="P104" s="15"/>
      <c r="Q104" s="15"/>
      <c r="R104" s="15"/>
    </row>
    <row r="105" spans="1:18" s="1" customFormat="1" ht="14" x14ac:dyDescent="0.25">
      <c r="A105" s="31" t="s">
        <v>136</v>
      </c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6"/>
      <c r="P105" s="15"/>
      <c r="Q105" s="15"/>
      <c r="R105" s="15"/>
    </row>
    <row r="106" spans="1:18" s="1" customFormat="1" ht="14" x14ac:dyDescent="0.25">
      <c r="A106" s="31" t="s">
        <v>54</v>
      </c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6"/>
      <c r="P106" s="15"/>
      <c r="Q106" s="15"/>
      <c r="R106" s="15"/>
    </row>
    <row r="107" spans="1:18" s="1" customFormat="1" ht="14" x14ac:dyDescent="0.25">
      <c r="A107" s="28" t="s">
        <v>52</v>
      </c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6"/>
      <c r="P107" s="15"/>
      <c r="Q107" s="15"/>
      <c r="R107" s="15"/>
    </row>
    <row r="108" spans="1:18" s="1" customFormat="1" ht="14" x14ac:dyDescent="0.25">
      <c r="A108" s="28" t="s">
        <v>53</v>
      </c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6"/>
      <c r="P108" s="15"/>
      <c r="Q108" s="15"/>
      <c r="R108" s="15"/>
    </row>
    <row r="109" spans="1:18" s="1" customFormat="1" ht="14" x14ac:dyDescent="0.25">
      <c r="A109" s="31" t="s">
        <v>55</v>
      </c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6"/>
      <c r="P109" s="15"/>
      <c r="Q109" s="15"/>
      <c r="R109" s="15"/>
    </row>
    <row r="110" spans="1:18" s="1" customFormat="1" ht="14" x14ac:dyDescent="0.25">
      <c r="A110" s="31" t="s">
        <v>10</v>
      </c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6"/>
      <c r="P110" s="15"/>
      <c r="Q110" s="15"/>
      <c r="R110" s="15"/>
    </row>
    <row r="111" spans="1:18" s="1" customFormat="1" ht="14" x14ac:dyDescent="0.25">
      <c r="A111" s="31" t="s">
        <v>11</v>
      </c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6"/>
      <c r="P111" s="15"/>
      <c r="Q111" s="15"/>
      <c r="R111" s="15"/>
    </row>
    <row r="112" spans="1:18" s="1" customFormat="1" ht="14" x14ac:dyDescent="0.25">
      <c r="A112" s="31" t="s">
        <v>137</v>
      </c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6"/>
      <c r="P112" s="15"/>
      <c r="Q112" s="15"/>
      <c r="R112" s="15"/>
    </row>
    <row r="113" spans="1:18" s="1" customFormat="1" ht="14" x14ac:dyDescent="0.25">
      <c r="A113" s="31" t="s">
        <v>138</v>
      </c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6"/>
      <c r="P113" s="15"/>
      <c r="Q113" s="15"/>
      <c r="R113" s="15"/>
    </row>
    <row r="114" spans="1:18" s="1" customFormat="1" ht="14" x14ac:dyDescent="0.25">
      <c r="A114" s="31" t="s">
        <v>143</v>
      </c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6"/>
      <c r="P114" s="15"/>
      <c r="Q114" s="15"/>
      <c r="R114" s="15"/>
    </row>
    <row r="115" spans="1:18" s="1" customFormat="1" ht="14" x14ac:dyDescent="0.25">
      <c r="A115" s="31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6"/>
      <c r="P115" s="15"/>
      <c r="Q115" s="15"/>
      <c r="R115" s="15"/>
    </row>
    <row r="116" spans="1:18" ht="14.5" x14ac:dyDescent="0.25">
      <c r="A116" s="35" t="s">
        <v>92</v>
      </c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44"/>
      <c r="P116" s="22"/>
      <c r="Q116" s="22"/>
      <c r="R116" s="22"/>
    </row>
    <row r="117" spans="1:18" ht="14" x14ac:dyDescent="0.25">
      <c r="A117" s="32" t="s">
        <v>91</v>
      </c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44"/>
      <c r="P117" s="22"/>
      <c r="Q117" s="22"/>
      <c r="R117" s="22"/>
    </row>
    <row r="118" spans="1:18" ht="14" x14ac:dyDescent="0.25">
      <c r="A118" s="3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44"/>
      <c r="P118" s="22"/>
      <c r="Q118" s="22"/>
      <c r="R118" s="22"/>
    </row>
    <row r="119" spans="1:18" ht="14.5" x14ac:dyDescent="0.25">
      <c r="A119" s="35" t="s">
        <v>103</v>
      </c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44"/>
      <c r="P119" s="22"/>
      <c r="Q119" s="22"/>
      <c r="R119" s="22"/>
    </row>
    <row r="120" spans="1:18" ht="14" x14ac:dyDescent="0.25">
      <c r="A120" s="32" t="s">
        <v>12</v>
      </c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44"/>
      <c r="P120" s="22"/>
      <c r="Q120" s="22"/>
      <c r="R120" s="22"/>
    </row>
    <row r="121" spans="1:18" ht="14" x14ac:dyDescent="0.25">
      <c r="A121" s="32" t="s">
        <v>13</v>
      </c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44"/>
      <c r="P121" s="22"/>
      <c r="Q121" s="22" t="s">
        <v>57</v>
      </c>
      <c r="R121" s="22"/>
    </row>
    <row r="122" spans="1:18" ht="14" x14ac:dyDescent="0.25">
      <c r="A122" s="32" t="s">
        <v>56</v>
      </c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44"/>
      <c r="P122" s="22"/>
      <c r="Q122" s="22"/>
      <c r="R122" s="22"/>
    </row>
    <row r="123" spans="1:18" ht="14" x14ac:dyDescent="0.25">
      <c r="A123" s="32" t="s">
        <v>58</v>
      </c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44"/>
      <c r="P123" s="22"/>
      <c r="Q123" s="22" t="s">
        <v>59</v>
      </c>
      <c r="R123" s="22"/>
    </row>
    <row r="124" spans="1:18" ht="14" x14ac:dyDescent="0.25">
      <c r="A124" s="25" t="s">
        <v>60</v>
      </c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44"/>
      <c r="P124" s="22"/>
      <c r="Q124" s="22" t="s">
        <v>59</v>
      </c>
      <c r="R124" s="22"/>
    </row>
    <row r="125" spans="1:18" ht="14" x14ac:dyDescent="0.25">
      <c r="A125" s="25" t="s">
        <v>61</v>
      </c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44"/>
      <c r="P125" s="22"/>
      <c r="Q125" s="22" t="s">
        <v>59</v>
      </c>
      <c r="R125" s="22"/>
    </row>
    <row r="126" spans="1:18" ht="14" x14ac:dyDescent="0.25">
      <c r="A126" s="25" t="s">
        <v>62</v>
      </c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44"/>
      <c r="P126" s="22"/>
      <c r="Q126" s="22" t="s">
        <v>63</v>
      </c>
      <c r="R126" s="22"/>
    </row>
    <row r="127" spans="1:18" ht="14" x14ac:dyDescent="0.25">
      <c r="A127" s="3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44"/>
      <c r="P127" s="22"/>
      <c r="Q127" s="22"/>
      <c r="R127" s="22"/>
    </row>
    <row r="128" spans="1:18" ht="14.5" x14ac:dyDescent="0.25">
      <c r="A128" s="35" t="s">
        <v>145</v>
      </c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44"/>
      <c r="P128" s="22"/>
      <c r="Q128" s="22"/>
      <c r="R128" s="22"/>
    </row>
    <row r="129" spans="1:18" s="1" customFormat="1" ht="14" x14ac:dyDescent="0.25">
      <c r="A129" s="36" t="s">
        <v>14</v>
      </c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6"/>
      <c r="P129" s="15"/>
      <c r="Q129" s="15"/>
      <c r="R129" s="15"/>
    </row>
    <row r="130" spans="1:18" s="1" customFormat="1" ht="14" x14ac:dyDescent="0.25">
      <c r="A130" s="31" t="s">
        <v>22</v>
      </c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6"/>
      <c r="P130" s="15"/>
      <c r="Q130" s="15"/>
      <c r="R130" s="15"/>
    </row>
    <row r="131" spans="1:18" s="1" customFormat="1" ht="14" x14ac:dyDescent="0.25">
      <c r="A131" s="36" t="s">
        <v>15</v>
      </c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6"/>
      <c r="P131" s="15"/>
      <c r="Q131" s="15"/>
      <c r="R131" s="15"/>
    </row>
    <row r="132" spans="1:18" s="1" customFormat="1" ht="14" x14ac:dyDescent="0.25">
      <c r="A132" s="31" t="s">
        <v>76</v>
      </c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6"/>
      <c r="P132" s="15"/>
      <c r="Q132" s="15"/>
      <c r="R132" s="15"/>
    </row>
    <row r="133" spans="1:18" s="1" customFormat="1" ht="14" x14ac:dyDescent="0.25">
      <c r="A133" s="31" t="s">
        <v>144</v>
      </c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6"/>
      <c r="P133" s="15"/>
      <c r="Q133" s="15"/>
      <c r="R133" s="15"/>
    </row>
    <row r="134" spans="1:18" s="1" customFormat="1" ht="14" x14ac:dyDescent="0.25">
      <c r="A134" s="36" t="s">
        <v>77</v>
      </c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6"/>
      <c r="P134" s="15"/>
      <c r="Q134" s="15"/>
      <c r="R134" s="15"/>
    </row>
    <row r="135" spans="1:18" s="1" customFormat="1" ht="14" x14ac:dyDescent="0.25">
      <c r="A135" s="31" t="s">
        <v>146</v>
      </c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6"/>
      <c r="P135" s="15"/>
      <c r="Q135" s="15"/>
      <c r="R135" s="15"/>
    </row>
    <row r="136" spans="1:18" x14ac:dyDescent="0.25">
      <c r="A136" s="22" t="s">
        <v>17</v>
      </c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44"/>
      <c r="P136" s="22"/>
      <c r="Q136" s="22"/>
      <c r="R136" s="22"/>
    </row>
    <row r="137" spans="1:18" s="1" customFormat="1" ht="14" x14ac:dyDescent="0.25">
      <c r="A137" s="23" t="s">
        <v>108</v>
      </c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6"/>
      <c r="P137" s="15"/>
      <c r="Q137" s="15"/>
      <c r="R137" s="15"/>
    </row>
    <row r="138" spans="1:18" s="1" customFormat="1" ht="14" x14ac:dyDescent="0.25">
      <c r="A138" s="31" t="s">
        <v>147</v>
      </c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6"/>
      <c r="P138" s="15" t="s">
        <v>64</v>
      </c>
      <c r="Q138" s="15"/>
      <c r="R138" s="15"/>
    </row>
    <row r="139" spans="1:18" s="1" customFormat="1" ht="14" x14ac:dyDescent="0.25">
      <c r="A139" s="31" t="s">
        <v>93</v>
      </c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6"/>
      <c r="P139" s="15" t="s">
        <v>64</v>
      </c>
      <c r="Q139" s="15"/>
      <c r="R139" s="15"/>
    </row>
    <row r="140" spans="1:18" s="1" customFormat="1" ht="14" x14ac:dyDescent="0.25">
      <c r="A140" s="31" t="s">
        <v>94</v>
      </c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6"/>
      <c r="P140" s="15" t="s">
        <v>64</v>
      </c>
      <c r="Q140" s="15"/>
      <c r="R140" s="15"/>
    </row>
    <row r="141" spans="1:18" s="1" customFormat="1" ht="14" x14ac:dyDescent="0.25">
      <c r="A141" s="31" t="s">
        <v>99</v>
      </c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6"/>
      <c r="P141" s="15" t="s">
        <v>64</v>
      </c>
      <c r="Q141" s="15"/>
      <c r="R141" s="15"/>
    </row>
    <row r="142" spans="1:18" s="1" customFormat="1" ht="14" x14ac:dyDescent="0.25">
      <c r="A142" s="31" t="s">
        <v>80</v>
      </c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6"/>
      <c r="P142" s="15" t="s">
        <v>64</v>
      </c>
      <c r="Q142" s="15"/>
      <c r="R142" s="15"/>
    </row>
    <row r="143" spans="1:18" s="1" customFormat="1" ht="14" x14ac:dyDescent="0.25">
      <c r="A143" s="31" t="s">
        <v>78</v>
      </c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6"/>
      <c r="P143" s="15" t="s">
        <v>64</v>
      </c>
      <c r="Q143" s="15"/>
      <c r="R143" s="15"/>
    </row>
    <row r="144" spans="1:18" s="1" customFormat="1" ht="14" x14ac:dyDescent="0.25">
      <c r="A144" s="31" t="s">
        <v>79</v>
      </c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6"/>
      <c r="P144" s="15" t="s">
        <v>64</v>
      </c>
      <c r="Q144" s="15"/>
      <c r="R144" s="15"/>
    </row>
    <row r="145" spans="1:18" s="1" customFormat="1" ht="14" x14ac:dyDescent="0.25">
      <c r="A145" s="31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6"/>
      <c r="P145" s="15"/>
      <c r="Q145" s="15"/>
      <c r="R145" s="15"/>
    </row>
    <row r="146" spans="1:18" s="1" customFormat="1" ht="14" x14ac:dyDescent="0.25">
      <c r="A146" s="23" t="s">
        <v>109</v>
      </c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6"/>
      <c r="P146" s="15"/>
      <c r="Q146" s="15"/>
      <c r="R146" s="15"/>
    </row>
    <row r="147" spans="1:18" s="1" customFormat="1" ht="14" x14ac:dyDescent="0.25">
      <c r="A147" s="36" t="s">
        <v>81</v>
      </c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6"/>
      <c r="P147" s="15"/>
      <c r="Q147" s="15"/>
      <c r="R147" s="15"/>
    </row>
    <row r="148" spans="1:18" s="1" customFormat="1" ht="14" x14ac:dyDescent="0.25">
      <c r="A148" s="28" t="s">
        <v>82</v>
      </c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6"/>
      <c r="P148" s="15"/>
      <c r="Q148" s="15"/>
      <c r="R148" s="15"/>
    </row>
    <row r="149" spans="1:18" s="1" customFormat="1" ht="14" x14ac:dyDescent="0.25">
      <c r="A149" s="28" t="s">
        <v>83</v>
      </c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6"/>
      <c r="P149" s="15"/>
      <c r="Q149" s="15"/>
      <c r="R149" s="15"/>
    </row>
    <row r="150" spans="1:18" s="1" customFormat="1" ht="14" x14ac:dyDescent="0.25">
      <c r="A150" s="28" t="s">
        <v>148</v>
      </c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6"/>
      <c r="P150" s="15" t="s">
        <v>149</v>
      </c>
      <c r="Q150" s="15"/>
      <c r="R150" s="15"/>
    </row>
    <row r="151" spans="1:18" s="1" customFormat="1" ht="14" x14ac:dyDescent="0.25">
      <c r="A151" s="28" t="s">
        <v>84</v>
      </c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6"/>
      <c r="P151" s="15"/>
      <c r="Q151" s="15"/>
      <c r="R151" s="15"/>
    </row>
    <row r="152" spans="1:18" s="1" customFormat="1" ht="14" x14ac:dyDescent="0.25">
      <c r="A152" s="28" t="s">
        <v>102</v>
      </c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6"/>
      <c r="P152" s="15"/>
      <c r="Q152" s="15"/>
      <c r="R152" s="15"/>
    </row>
    <row r="153" spans="1:18" s="1" customFormat="1" ht="14" x14ac:dyDescent="0.25">
      <c r="A153" s="36" t="s">
        <v>95</v>
      </c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6"/>
      <c r="P153" s="15"/>
      <c r="Q153" s="15"/>
      <c r="R153" s="15"/>
    </row>
    <row r="154" spans="1:18" s="1" customFormat="1" ht="14" x14ac:dyDescent="0.25">
      <c r="A154" s="36" t="s">
        <v>96</v>
      </c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6"/>
      <c r="P154" s="15"/>
      <c r="Q154" s="15"/>
      <c r="R154" s="15"/>
    </row>
    <row r="155" spans="1:18" s="1" customFormat="1" ht="14" x14ac:dyDescent="0.25">
      <c r="A155" s="36" t="s">
        <v>97</v>
      </c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6"/>
      <c r="P155" s="15"/>
      <c r="Q155" s="15"/>
      <c r="R155" s="15"/>
    </row>
    <row r="156" spans="1:18" s="1" customFormat="1" ht="14" x14ac:dyDescent="0.25">
      <c r="A156" s="36" t="s">
        <v>150</v>
      </c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6"/>
      <c r="P156" s="15"/>
      <c r="Q156" s="15"/>
      <c r="R156" s="15"/>
    </row>
    <row r="157" spans="1:18" s="1" customFormat="1" ht="14" x14ac:dyDescent="0.25">
      <c r="A157" s="36" t="s">
        <v>151</v>
      </c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6"/>
      <c r="P157" s="15"/>
      <c r="Q157" s="15"/>
      <c r="R157" s="15"/>
    </row>
    <row r="158" spans="1:18" s="1" customFormat="1" ht="14" x14ac:dyDescent="0.25">
      <c r="A158" s="31" t="s">
        <v>153</v>
      </c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6"/>
      <c r="P158" s="15"/>
      <c r="Q158" s="15"/>
      <c r="R158" s="15"/>
    </row>
    <row r="159" spans="1:18" s="3" customFormat="1" ht="14" x14ac:dyDescent="0.25">
      <c r="A159" s="37" t="s">
        <v>98</v>
      </c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7"/>
      <c r="P159" s="13"/>
      <c r="Q159" s="13"/>
      <c r="R159" s="13"/>
    </row>
    <row r="160" spans="1:18" s="1" customFormat="1" ht="14" x14ac:dyDescent="0.25">
      <c r="A160" s="37" t="s">
        <v>152</v>
      </c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6"/>
      <c r="P160" s="15"/>
      <c r="Q160" s="15"/>
      <c r="R160" s="15"/>
    </row>
    <row r="161" spans="1:18" s="11" customFormat="1" ht="14" x14ac:dyDescent="0.25">
      <c r="A161" s="38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47"/>
      <c r="P161" s="39"/>
      <c r="Q161" s="39"/>
      <c r="R161" s="39"/>
    </row>
    <row r="162" spans="1:18" x14ac:dyDescent="0.25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44"/>
      <c r="P162" s="22"/>
      <c r="Q162" s="22"/>
      <c r="R162" s="22"/>
    </row>
    <row r="163" spans="1:18" s="1" customFormat="1" ht="14" x14ac:dyDescent="0.25">
      <c r="A163" s="23" t="s">
        <v>154</v>
      </c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6"/>
      <c r="P163" s="15"/>
      <c r="Q163" s="15"/>
      <c r="R163" s="15"/>
    </row>
    <row r="164" spans="1:18" s="1" customFormat="1" ht="14" x14ac:dyDescent="0.25">
      <c r="A164" s="31" t="s">
        <v>157</v>
      </c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6"/>
      <c r="P164" s="15"/>
      <c r="Q164" s="15"/>
      <c r="R164" s="15"/>
    </row>
    <row r="165" spans="1:18" s="1" customFormat="1" ht="14" x14ac:dyDescent="0.25">
      <c r="A165" s="31" t="s">
        <v>155</v>
      </c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6"/>
      <c r="P165" s="15"/>
      <c r="Q165" s="15"/>
      <c r="R165" s="15"/>
    </row>
    <row r="166" spans="1:18" s="1" customFormat="1" ht="14" x14ac:dyDescent="0.25">
      <c r="A166" s="31" t="s">
        <v>156</v>
      </c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6"/>
      <c r="P166" s="15"/>
      <c r="Q166" s="15"/>
      <c r="R166" s="15"/>
    </row>
    <row r="167" spans="1:18" s="11" customFormat="1" ht="14" x14ac:dyDescent="0.25">
      <c r="A167" s="38"/>
      <c r="B167" s="39"/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47"/>
      <c r="P167" s="39"/>
      <c r="Q167" s="39"/>
      <c r="R167" s="39"/>
    </row>
    <row r="168" spans="1:18" ht="14" x14ac:dyDescent="0.25">
      <c r="A168" s="29" t="s">
        <v>110</v>
      </c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44"/>
      <c r="P168" s="22"/>
      <c r="Q168" s="22"/>
      <c r="R168" s="22"/>
    </row>
    <row r="169" spans="1:18" ht="14" x14ac:dyDescent="0.25">
      <c r="A169" s="25" t="s">
        <v>85</v>
      </c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44"/>
      <c r="P169" s="22"/>
      <c r="Q169" s="22"/>
      <c r="R169" s="22"/>
    </row>
    <row r="170" spans="1:18" s="11" customFormat="1" ht="14" x14ac:dyDescent="0.25">
      <c r="A170" s="38"/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47"/>
      <c r="P170" s="39"/>
      <c r="Q170" s="39"/>
      <c r="R170" s="39"/>
    </row>
    <row r="171" spans="1:18" s="1" customFormat="1" ht="14" x14ac:dyDescent="0.25">
      <c r="A171" s="23" t="s">
        <v>158</v>
      </c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6"/>
      <c r="P171" s="15"/>
      <c r="Q171" s="15"/>
      <c r="R171" s="15"/>
    </row>
    <row r="172" spans="1:18" s="1" customFormat="1" ht="14" x14ac:dyDescent="0.25">
      <c r="A172" s="31" t="s">
        <v>159</v>
      </c>
      <c r="B172" s="14" t="s">
        <v>19</v>
      </c>
      <c r="C172" s="15">
        <v>46.8</v>
      </c>
      <c r="D172" s="15">
        <v>262.3</v>
      </c>
      <c r="E172" s="15">
        <v>46</v>
      </c>
      <c r="F172" s="15">
        <v>788.4</v>
      </c>
      <c r="G172" s="15"/>
      <c r="H172" s="15">
        <v>553.29999999999995</v>
      </c>
      <c r="I172" s="15">
        <v>51.6</v>
      </c>
      <c r="J172" s="15">
        <v>1368.5</v>
      </c>
      <c r="K172" s="15"/>
      <c r="L172" s="15"/>
      <c r="M172" s="15"/>
      <c r="N172" s="15"/>
      <c r="O172" s="16"/>
      <c r="P172" s="15"/>
      <c r="Q172" s="15"/>
      <c r="R172" s="15"/>
    </row>
    <row r="173" spans="1:18" s="3" customFormat="1" ht="14" x14ac:dyDescent="0.25">
      <c r="A173" s="37" t="s">
        <v>160</v>
      </c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7"/>
      <c r="P173" s="13"/>
      <c r="Q173" s="13"/>
      <c r="R173" s="13"/>
    </row>
    <row r="174" spans="1:18" s="11" customFormat="1" ht="14" x14ac:dyDescent="0.25">
      <c r="A174" s="38"/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47"/>
      <c r="P174" s="39"/>
      <c r="Q174" s="39"/>
      <c r="R174" s="39"/>
    </row>
    <row r="175" spans="1:18" s="1" customFormat="1" ht="14" x14ac:dyDescent="0.25">
      <c r="A175" s="23" t="s">
        <v>111</v>
      </c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6"/>
      <c r="P175" s="15"/>
      <c r="Q175" s="15"/>
      <c r="R175" s="15"/>
    </row>
    <row r="176" spans="1:18" s="1" customFormat="1" ht="14" x14ac:dyDescent="0.25">
      <c r="A176" s="31" t="s">
        <v>161</v>
      </c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6"/>
      <c r="P176" s="15"/>
      <c r="Q176" s="15"/>
      <c r="R176" s="15"/>
    </row>
    <row r="177" spans="1:18" s="1" customFormat="1" ht="14" x14ac:dyDescent="0.25">
      <c r="A177" s="31" t="s">
        <v>162</v>
      </c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6"/>
      <c r="P177" s="15"/>
      <c r="Q177" s="15"/>
      <c r="R177" s="15"/>
    </row>
    <row r="178" spans="1:18" s="11" customFormat="1" ht="14" x14ac:dyDescent="0.25">
      <c r="A178" s="38"/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47"/>
      <c r="P178" s="39"/>
      <c r="Q178" s="39"/>
      <c r="R178" s="39"/>
    </row>
    <row r="179" spans="1:18" s="1" customFormat="1" ht="14" x14ac:dyDescent="0.25">
      <c r="A179" s="20" t="s">
        <v>165</v>
      </c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6"/>
      <c r="P179" s="15"/>
      <c r="Q179" s="15"/>
      <c r="R179" s="15"/>
    </row>
    <row r="180" spans="1:18" s="1" customFormat="1" ht="14" x14ac:dyDescent="0.25">
      <c r="A180" s="36" t="s">
        <v>163</v>
      </c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6"/>
      <c r="P180" s="15"/>
      <c r="Q180" s="15"/>
      <c r="R180" s="15"/>
    </row>
    <row r="181" spans="1:18" s="1" customFormat="1" ht="14" x14ac:dyDescent="0.25">
      <c r="A181" s="36" t="s">
        <v>87</v>
      </c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6"/>
      <c r="P181" s="15"/>
      <c r="Q181" s="15"/>
      <c r="R181" s="15"/>
    </row>
    <row r="182" spans="1:18" s="1" customFormat="1" ht="14" x14ac:dyDescent="0.25">
      <c r="A182" s="36" t="s">
        <v>88</v>
      </c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6"/>
      <c r="P182" s="15"/>
      <c r="Q182" s="15"/>
      <c r="R182" s="15"/>
    </row>
    <row r="183" spans="1:18" s="1" customFormat="1" ht="14" x14ac:dyDescent="0.25">
      <c r="A183" s="36" t="s">
        <v>164</v>
      </c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6"/>
      <c r="P183" s="15"/>
      <c r="Q183" s="15"/>
      <c r="R183" s="15"/>
    </row>
    <row r="184" spans="1:18" s="1" customFormat="1" ht="14" x14ac:dyDescent="0.25">
      <c r="A184" s="36" t="s">
        <v>87</v>
      </c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6"/>
      <c r="P184" s="15"/>
      <c r="Q184" s="15"/>
      <c r="R184" s="15"/>
    </row>
    <row r="185" spans="1:18" s="1" customFormat="1" ht="14" x14ac:dyDescent="0.25">
      <c r="A185" s="36" t="s">
        <v>88</v>
      </c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6"/>
      <c r="P185" s="15"/>
      <c r="Q185" s="15"/>
      <c r="R185" s="15"/>
    </row>
    <row r="186" spans="1:18" ht="14" x14ac:dyDescent="0.25">
      <c r="A186" s="25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44"/>
      <c r="P186" s="22"/>
      <c r="Q186" s="22"/>
      <c r="R186" s="22"/>
    </row>
    <row r="187" spans="1:18" ht="14" x14ac:dyDescent="0.25">
      <c r="A187" s="25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44"/>
      <c r="P187" s="22"/>
      <c r="Q187" s="22"/>
      <c r="R187" s="22"/>
    </row>
    <row r="188" spans="1:18" ht="14" x14ac:dyDescent="0.25">
      <c r="A188" s="25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44"/>
      <c r="P188" s="22"/>
      <c r="Q188" s="22"/>
      <c r="R188" s="22"/>
    </row>
    <row r="189" spans="1:18" ht="14" x14ac:dyDescent="0.25">
      <c r="A189" s="25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44"/>
      <c r="P189" s="22"/>
      <c r="Q189" s="22"/>
      <c r="R189" s="22"/>
    </row>
    <row r="190" spans="1:18" ht="14" x14ac:dyDescent="0.25">
      <c r="A190" s="25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44"/>
      <c r="P190" s="22"/>
      <c r="Q190" s="22"/>
      <c r="R190" s="22"/>
    </row>
    <row r="191" spans="1:18" ht="14" x14ac:dyDescent="0.25">
      <c r="A191" s="25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44"/>
      <c r="P191" s="22"/>
      <c r="Q191" s="22"/>
      <c r="R191" s="22"/>
    </row>
    <row r="192" spans="1:18" ht="14" x14ac:dyDescent="0.25">
      <c r="A192" s="25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44"/>
      <c r="P192" s="22"/>
      <c r="Q192" s="22"/>
      <c r="R192" s="22"/>
    </row>
    <row r="193" spans="1:18" ht="14" x14ac:dyDescent="0.25">
      <c r="A193" s="25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44"/>
      <c r="P193" s="22"/>
      <c r="Q193" s="22"/>
      <c r="R193" s="22"/>
    </row>
    <row r="194" spans="1:18" ht="14" x14ac:dyDescent="0.25">
      <c r="A194" s="2"/>
    </row>
    <row r="195" spans="1:18" ht="14" x14ac:dyDescent="0.25">
      <c r="A195" s="2"/>
    </row>
    <row r="216" spans="2:2" x14ac:dyDescent="0.25">
      <c r="B216" s="95" t="s">
        <v>18</v>
      </c>
    </row>
    <row r="217" spans="2:2" x14ac:dyDescent="0.25">
      <c r="B217" s="95"/>
    </row>
    <row r="218" spans="2:2" x14ac:dyDescent="0.25">
      <c r="B218" s="95"/>
    </row>
    <row r="219" spans="2:2" x14ac:dyDescent="0.25">
      <c r="B219" s="95"/>
    </row>
    <row r="220" spans="2:2" x14ac:dyDescent="0.25">
      <c r="B220" s="95"/>
    </row>
    <row r="236" spans="1:18" ht="14" x14ac:dyDescent="0.25">
      <c r="A236" s="12"/>
    </row>
    <row r="238" spans="1:18" x14ac:dyDescent="0.25">
      <c r="A238" s="89"/>
      <c r="B238" s="89"/>
      <c r="C238" s="89"/>
      <c r="D238" s="89"/>
      <c r="E238" s="89"/>
      <c r="F238" s="89"/>
      <c r="G238" s="89"/>
      <c r="H238" s="89"/>
      <c r="I238" s="89"/>
      <c r="J238" s="89"/>
      <c r="K238" s="89"/>
      <c r="L238" s="89"/>
      <c r="M238" s="89"/>
      <c r="N238" s="89"/>
      <c r="O238" s="89"/>
      <c r="P238" s="89"/>
      <c r="Q238" s="89"/>
      <c r="R238" s="89"/>
    </row>
    <row r="239" spans="1:18" x14ac:dyDescent="0.25">
      <c r="A239" s="89"/>
      <c r="B239" s="89"/>
      <c r="C239" s="89"/>
      <c r="D239" s="89"/>
      <c r="E239" s="89"/>
      <c r="F239" s="89"/>
      <c r="G239" s="89"/>
      <c r="H239" s="89"/>
      <c r="I239" s="89"/>
      <c r="J239" s="89"/>
      <c r="K239" s="89"/>
      <c r="L239" s="89"/>
      <c r="M239" s="89"/>
      <c r="N239" s="89"/>
      <c r="O239" s="89"/>
      <c r="P239" s="89"/>
      <c r="Q239" s="89"/>
      <c r="R239" s="89"/>
    </row>
  </sheetData>
  <mergeCells count="9">
    <mergeCell ref="A239:R239"/>
    <mergeCell ref="A8:A9"/>
    <mergeCell ref="P8:R8"/>
    <mergeCell ref="A7:O7"/>
    <mergeCell ref="A1:O3"/>
    <mergeCell ref="A4:O5"/>
    <mergeCell ref="A6:O6"/>
    <mergeCell ref="B216:B220"/>
    <mergeCell ref="A238:R23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8"/>
  <sheetViews>
    <sheetView showGridLines="0" tabSelected="1" zoomScaleNormal="100" workbookViewId="0">
      <selection activeCell="T4" sqref="T4"/>
    </sheetView>
  </sheetViews>
  <sheetFormatPr defaultColWidth="9.08984375" defaultRowHeight="13" x14ac:dyDescent="0.25"/>
  <cols>
    <col min="1" max="1" width="62.08984375" style="1" customWidth="1"/>
    <col min="2" max="2" width="18.81640625" style="1" hidden="1" customWidth="1"/>
    <col min="3" max="3" width="10.26953125" style="1" hidden="1" customWidth="1"/>
    <col min="4" max="4" width="13.08984375" style="1" hidden="1" customWidth="1"/>
    <col min="5" max="14" width="9.08984375" style="1" hidden="1" customWidth="1"/>
    <col min="15" max="15" width="0" style="1" hidden="1" customWidth="1"/>
    <col min="16" max="18" width="14.08984375" style="1" customWidth="1"/>
    <col min="19" max="19" width="13.90625" style="1" bestFit="1" customWidth="1"/>
    <col min="20" max="20" width="13.7265625" style="1" bestFit="1" customWidth="1"/>
    <col min="21" max="16384" width="9.08984375" style="1"/>
  </cols>
  <sheetData>
    <row r="1" spans="1:20" ht="20" x14ac:dyDescent="0.25">
      <c r="A1" s="100" t="s">
        <v>100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</row>
    <row r="2" spans="1:20" ht="38.5" customHeight="1" x14ac:dyDescent="0.25">
      <c r="A2" s="99" t="s">
        <v>184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</row>
    <row r="3" spans="1:20" ht="14" x14ac:dyDescent="0.25">
      <c r="A3" s="61" t="s">
        <v>113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92" t="s">
        <v>114</v>
      </c>
      <c r="Q3" s="92"/>
      <c r="R3" s="92"/>
    </row>
    <row r="4" spans="1:20" ht="14" x14ac:dyDescent="0.25">
      <c r="A4" s="20" t="s">
        <v>89</v>
      </c>
      <c r="B4" s="67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98">
        <v>2022</v>
      </c>
      <c r="Q4" s="98"/>
      <c r="R4" s="98"/>
    </row>
    <row r="5" spans="1:20" ht="14.5" x14ac:dyDescent="0.25">
      <c r="A5" s="26" t="s">
        <v>115</v>
      </c>
      <c r="B5" s="67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97"/>
      <c r="Q5" s="97"/>
      <c r="R5" s="97"/>
      <c r="T5" s="57"/>
    </row>
    <row r="6" spans="1:20" s="3" customFormat="1" ht="14" x14ac:dyDescent="0.25">
      <c r="A6" s="25" t="s">
        <v>23</v>
      </c>
      <c r="B6" s="39" t="e">
        <f>#REF!+#REF!+#REF!+#REF!</f>
        <v>#REF!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97">
        <v>2421.7399999999998</v>
      </c>
      <c r="Q6" s="97"/>
      <c r="R6" s="97"/>
    </row>
    <row r="7" spans="1:20" s="3" customFormat="1" ht="14" x14ac:dyDescent="0.25">
      <c r="A7" s="25" t="s">
        <v>117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97" t="s">
        <v>176</v>
      </c>
      <c r="Q7" s="97"/>
      <c r="R7" s="97"/>
    </row>
    <row r="8" spans="1:20" s="3" customFormat="1" ht="14" x14ac:dyDescent="0.25">
      <c r="A8" s="25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97"/>
      <c r="Q8" s="97"/>
      <c r="R8" s="97"/>
      <c r="T8" s="58"/>
    </row>
    <row r="9" spans="1:20" s="3" customFormat="1" ht="14.5" x14ac:dyDescent="0.25">
      <c r="A9" s="26" t="s">
        <v>116</v>
      </c>
      <c r="B9" s="39"/>
      <c r="C9" s="39"/>
      <c r="D9" s="39"/>
      <c r="E9" s="39"/>
      <c r="F9" s="39"/>
      <c r="G9" s="39" t="e">
        <f>#REF!/2</f>
        <v>#REF!</v>
      </c>
      <c r="H9" s="39" t="e">
        <f>#REF!/1.8</f>
        <v>#REF!</v>
      </c>
      <c r="I9" s="39" t="e">
        <f>#REF!/1.8</f>
        <v>#REF!</v>
      </c>
      <c r="J9" s="39" t="e">
        <f>G9+H9+I9</f>
        <v>#REF!</v>
      </c>
      <c r="K9" s="39"/>
      <c r="L9" s="39"/>
      <c r="M9" s="39"/>
      <c r="N9" s="39"/>
      <c r="O9" s="39"/>
      <c r="P9" s="98">
        <v>2022</v>
      </c>
      <c r="Q9" s="98"/>
      <c r="R9" s="98"/>
      <c r="T9" s="58"/>
    </row>
    <row r="10" spans="1:20" s="3" customFormat="1" ht="14.25" customHeight="1" x14ac:dyDescent="0.25">
      <c r="A10" s="27" t="s">
        <v>24</v>
      </c>
      <c r="B10" s="39"/>
      <c r="C10" s="39"/>
      <c r="D10" s="39"/>
      <c r="E10" s="39"/>
      <c r="F10" s="39"/>
      <c r="G10" s="39"/>
      <c r="H10" s="39"/>
      <c r="I10" s="39" t="s">
        <v>20</v>
      </c>
      <c r="J10" s="39" t="e">
        <f>J9/B6*100</f>
        <v>#REF!</v>
      </c>
      <c r="K10" s="39"/>
      <c r="L10" s="39"/>
      <c r="M10" s="39"/>
      <c r="N10" s="39"/>
      <c r="O10" s="39"/>
      <c r="P10" s="97">
        <v>1</v>
      </c>
      <c r="Q10" s="97"/>
      <c r="R10" s="97"/>
    </row>
    <row r="11" spans="1:20" s="3" customFormat="1" ht="14" x14ac:dyDescent="0.25">
      <c r="A11" s="27" t="s">
        <v>25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97">
        <v>8</v>
      </c>
      <c r="Q11" s="97"/>
      <c r="R11" s="97"/>
    </row>
    <row r="12" spans="1:20" s="3" customFormat="1" ht="14" x14ac:dyDescent="0.25">
      <c r="A12" s="27" t="s">
        <v>26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97">
        <v>40</v>
      </c>
      <c r="Q12" s="97"/>
      <c r="R12" s="97"/>
    </row>
    <row r="13" spans="1:20" s="3" customFormat="1" ht="14" x14ac:dyDescent="0.25">
      <c r="A13" s="27" t="s">
        <v>27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97">
        <v>153</v>
      </c>
      <c r="Q13" s="97"/>
      <c r="R13" s="97"/>
    </row>
    <row r="14" spans="1:20" s="3" customFormat="1" ht="14" x14ac:dyDescent="0.25">
      <c r="A14" s="27" t="s">
        <v>166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97">
        <v>126</v>
      </c>
      <c r="Q14" s="97"/>
      <c r="R14" s="97"/>
    </row>
    <row r="15" spans="1:20" s="3" customFormat="1" ht="14" x14ac:dyDescent="0.25">
      <c r="A15" s="27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97"/>
      <c r="Q15" s="97"/>
      <c r="R15" s="97"/>
    </row>
    <row r="16" spans="1:20" s="4" customFormat="1" ht="14" x14ac:dyDescent="0.25">
      <c r="A16" s="29" t="s">
        <v>90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9">
        <v>2021</v>
      </c>
      <c r="Q16" s="69">
        <v>2022</v>
      </c>
      <c r="R16" s="69">
        <v>2023</v>
      </c>
      <c r="T16" s="56"/>
    </row>
    <row r="17" spans="1:19" ht="14" x14ac:dyDescent="0.25">
      <c r="A17" s="25" t="s">
        <v>118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>
        <v>17110</v>
      </c>
      <c r="Q17" s="39">
        <v>16926</v>
      </c>
      <c r="R17" s="70">
        <v>16753</v>
      </c>
    </row>
    <row r="18" spans="1:19" ht="14" x14ac:dyDescent="0.25">
      <c r="A18" s="27" t="s">
        <v>31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>
        <v>8871</v>
      </c>
      <c r="Q18" s="39">
        <v>8782</v>
      </c>
      <c r="R18" s="39">
        <v>8706</v>
      </c>
    </row>
    <row r="19" spans="1:19" ht="14" x14ac:dyDescent="0.25">
      <c r="A19" s="27" t="s">
        <v>32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>
        <v>8239</v>
      </c>
      <c r="Q19" s="39">
        <v>8144</v>
      </c>
      <c r="R19" s="39">
        <v>8047</v>
      </c>
    </row>
    <row r="20" spans="1:19" ht="14" x14ac:dyDescent="0.25">
      <c r="A20" s="25" t="s">
        <v>21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71">
        <v>7.07</v>
      </c>
      <c r="Q20" s="71">
        <v>6.99</v>
      </c>
      <c r="R20" s="71">
        <v>6.91</v>
      </c>
      <c r="S20" s="51"/>
    </row>
    <row r="21" spans="1:19" ht="14" x14ac:dyDescent="0.25">
      <c r="A21" s="25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97"/>
      <c r="Q21" s="97"/>
      <c r="R21" s="97"/>
    </row>
    <row r="22" spans="1:19" ht="14.25" customHeight="1" x14ac:dyDescent="0.25">
      <c r="A22" s="20" t="s">
        <v>104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98" t="s">
        <v>178</v>
      </c>
      <c r="Q22" s="98"/>
      <c r="R22" s="98"/>
    </row>
    <row r="23" spans="1:19" ht="14" x14ac:dyDescent="0.25">
      <c r="A23" s="25" t="s">
        <v>119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97">
        <v>41.1</v>
      </c>
      <c r="Q23" s="97"/>
      <c r="R23" s="97"/>
    </row>
    <row r="24" spans="1:19" ht="14" x14ac:dyDescent="0.25">
      <c r="A24" s="25" t="s">
        <v>120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97" t="s">
        <v>179</v>
      </c>
      <c r="Q24" s="97"/>
      <c r="R24" s="97"/>
    </row>
    <row r="25" spans="1:19" ht="14" x14ac:dyDescent="0.25">
      <c r="A25" s="25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97"/>
      <c r="Q25" s="97"/>
      <c r="R25" s="97"/>
    </row>
    <row r="26" spans="1:19" ht="14" x14ac:dyDescent="0.25">
      <c r="A26" s="29" t="s">
        <v>105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97"/>
      <c r="Q26" s="97"/>
      <c r="R26" s="97"/>
    </row>
    <row r="27" spans="1:19" ht="14.5" x14ac:dyDescent="0.25">
      <c r="A27" s="35" t="s">
        <v>35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69">
        <v>2020</v>
      </c>
      <c r="Q27" s="69">
        <v>2021</v>
      </c>
      <c r="R27" s="69">
        <v>2022</v>
      </c>
    </row>
    <row r="28" spans="1:19" ht="14" x14ac:dyDescent="0.25">
      <c r="A28" s="32" t="s">
        <v>4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>
        <v>3</v>
      </c>
      <c r="Q28" s="39">
        <v>4</v>
      </c>
      <c r="R28" s="39">
        <v>1</v>
      </c>
    </row>
    <row r="29" spans="1:19" ht="14" x14ac:dyDescent="0.25">
      <c r="A29" s="32" t="s">
        <v>5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>
        <v>4</v>
      </c>
      <c r="Q29" s="39">
        <v>4</v>
      </c>
      <c r="R29" s="39">
        <v>4</v>
      </c>
    </row>
    <row r="30" spans="1:19" ht="14" x14ac:dyDescent="0.25">
      <c r="A30" s="32" t="s">
        <v>6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>
        <v>15</v>
      </c>
      <c r="Q30" s="39">
        <v>15</v>
      </c>
      <c r="R30" s="39">
        <v>13</v>
      </c>
    </row>
    <row r="31" spans="1:19" ht="14" x14ac:dyDescent="0.25">
      <c r="A31" s="27" t="s">
        <v>33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>
        <v>0</v>
      </c>
      <c r="Q31" s="39">
        <v>0</v>
      </c>
      <c r="R31" s="39">
        <v>3</v>
      </c>
    </row>
    <row r="32" spans="1:19" ht="15" customHeight="1" x14ac:dyDescent="0.25">
      <c r="A32" s="27" t="s">
        <v>34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>
        <v>15</v>
      </c>
      <c r="Q32" s="39">
        <v>15</v>
      </c>
      <c r="R32" s="39">
        <v>10</v>
      </c>
    </row>
    <row r="33" spans="1:18" ht="14" x14ac:dyDescent="0.25">
      <c r="A33" s="32" t="s">
        <v>7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>
        <v>30</v>
      </c>
      <c r="Q33" s="39">
        <v>34</v>
      </c>
      <c r="R33" s="39">
        <v>32</v>
      </c>
    </row>
    <row r="34" spans="1:18" ht="14" x14ac:dyDescent="0.25">
      <c r="A34" s="27" t="s">
        <v>122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>
        <v>24</v>
      </c>
      <c r="Q34" s="39">
        <v>29</v>
      </c>
      <c r="R34" s="39">
        <v>28</v>
      </c>
    </row>
    <row r="35" spans="1:18" ht="14" x14ac:dyDescent="0.25">
      <c r="A35" s="27" t="s">
        <v>123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>
        <v>6</v>
      </c>
      <c r="Q35" s="39">
        <v>5</v>
      </c>
      <c r="R35" s="39">
        <v>4</v>
      </c>
    </row>
    <row r="36" spans="1:18" ht="14" x14ac:dyDescent="0.25">
      <c r="A36" s="25" t="s">
        <v>125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>
        <v>5</v>
      </c>
      <c r="Q36" s="39">
        <v>7</v>
      </c>
      <c r="R36" s="39">
        <v>7</v>
      </c>
    </row>
    <row r="37" spans="1:18" ht="14" x14ac:dyDescent="0.25">
      <c r="A37" s="32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97"/>
      <c r="Q37" s="97"/>
      <c r="R37" s="97"/>
    </row>
    <row r="38" spans="1:18" ht="14.5" x14ac:dyDescent="0.25">
      <c r="A38" s="35" t="s">
        <v>70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68">
        <v>2020</v>
      </c>
      <c r="Q38" s="68">
        <v>2021</v>
      </c>
      <c r="R38" s="68">
        <v>2022</v>
      </c>
    </row>
    <row r="39" spans="1:18" ht="14" x14ac:dyDescent="0.25">
      <c r="A39" s="25" t="s">
        <v>36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>
        <v>5</v>
      </c>
      <c r="Q39" s="39">
        <v>4</v>
      </c>
      <c r="R39" s="39">
        <v>5</v>
      </c>
    </row>
    <row r="40" spans="1:18" ht="14" x14ac:dyDescent="0.25">
      <c r="A40" s="25" t="s">
        <v>124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>
        <v>1</v>
      </c>
      <c r="Q40" s="39">
        <v>1</v>
      </c>
      <c r="R40" s="39">
        <v>2</v>
      </c>
    </row>
    <row r="41" spans="1:18" ht="14" x14ac:dyDescent="0.25">
      <c r="A41" s="25" t="s">
        <v>167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>
        <v>4</v>
      </c>
      <c r="Q41" s="39">
        <v>4</v>
      </c>
      <c r="R41" s="39">
        <v>4</v>
      </c>
    </row>
    <row r="42" spans="1:18" ht="14" x14ac:dyDescent="0.25">
      <c r="A42" s="25" t="s">
        <v>37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>
        <v>32</v>
      </c>
      <c r="Q42" s="39">
        <v>26</v>
      </c>
      <c r="R42" s="39">
        <v>34</v>
      </c>
    </row>
    <row r="43" spans="1:18" ht="14" x14ac:dyDescent="0.25">
      <c r="A43" s="25" t="s">
        <v>39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>
        <v>23</v>
      </c>
      <c r="Q43" s="39">
        <v>25</v>
      </c>
      <c r="R43" s="39">
        <v>30</v>
      </c>
    </row>
    <row r="44" spans="1:18" ht="14" x14ac:dyDescent="0.25">
      <c r="A44" s="25" t="s">
        <v>17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97"/>
      <c r="Q44" s="97"/>
      <c r="R44" s="97"/>
    </row>
    <row r="45" spans="1:18" ht="14.5" x14ac:dyDescent="0.25">
      <c r="A45" s="33" t="s">
        <v>71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68">
        <v>2020</v>
      </c>
      <c r="Q45" s="68">
        <v>2021</v>
      </c>
      <c r="R45" s="68">
        <v>2022</v>
      </c>
    </row>
    <row r="46" spans="1:18" ht="14" x14ac:dyDescent="0.25">
      <c r="A46" s="32" t="s">
        <v>1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67">
        <v>9.85</v>
      </c>
      <c r="Q46" s="67">
        <v>14.42</v>
      </c>
      <c r="R46" s="72">
        <v>7.9</v>
      </c>
    </row>
    <row r="47" spans="1:18" ht="14" x14ac:dyDescent="0.25">
      <c r="A47" s="32" t="s">
        <v>2</v>
      </c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67">
        <v>11.74</v>
      </c>
      <c r="Q47" s="67">
        <v>12.29</v>
      </c>
      <c r="R47" s="72">
        <v>15.83</v>
      </c>
    </row>
    <row r="48" spans="1:18" ht="14" x14ac:dyDescent="0.25">
      <c r="A48" s="32" t="s">
        <v>3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67">
        <v>2.7</v>
      </c>
      <c r="Q48" s="67">
        <v>4.7300000000000004</v>
      </c>
      <c r="R48" s="72">
        <v>5.25</v>
      </c>
    </row>
    <row r="49" spans="1:18" ht="14" x14ac:dyDescent="0.25">
      <c r="A49" s="32" t="s">
        <v>126</v>
      </c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73" t="s">
        <v>174</v>
      </c>
      <c r="Q49" s="73" t="s">
        <v>174</v>
      </c>
      <c r="R49" s="74">
        <v>0</v>
      </c>
    </row>
    <row r="50" spans="1:18" ht="14" x14ac:dyDescent="0.25">
      <c r="A50" s="25" t="s">
        <v>44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67">
        <v>7.1</v>
      </c>
      <c r="Q50" s="67">
        <v>8.1</v>
      </c>
      <c r="R50" s="75">
        <v>7.0000000000000001E-3</v>
      </c>
    </row>
    <row r="51" spans="1:18" s="5" customFormat="1" ht="14" x14ac:dyDescent="0.25">
      <c r="A51" s="25" t="s">
        <v>177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>
        <v>98</v>
      </c>
      <c r="Q51" s="39">
        <v>98</v>
      </c>
      <c r="R51" s="74">
        <v>253</v>
      </c>
    </row>
    <row r="52" spans="1:18" ht="14" x14ac:dyDescent="0.25">
      <c r="A52" s="32" t="s">
        <v>9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>
        <v>100</v>
      </c>
      <c r="Q52" s="39">
        <v>100</v>
      </c>
      <c r="R52" s="74">
        <v>100</v>
      </c>
    </row>
    <row r="53" spans="1:18" ht="14" x14ac:dyDescent="0.25">
      <c r="A53" s="25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97"/>
      <c r="Q53" s="97"/>
      <c r="R53" s="97"/>
    </row>
    <row r="54" spans="1:18" ht="14.5" x14ac:dyDescent="0.25">
      <c r="A54" s="35" t="s">
        <v>8</v>
      </c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68">
        <v>2020</v>
      </c>
      <c r="Q54" s="68">
        <v>2021</v>
      </c>
      <c r="R54" s="68">
        <v>2022</v>
      </c>
    </row>
    <row r="55" spans="1:18" ht="14" x14ac:dyDescent="0.25">
      <c r="A55" s="32" t="s">
        <v>127</v>
      </c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>
        <v>95</v>
      </c>
      <c r="Q55" s="39">
        <v>97</v>
      </c>
      <c r="R55" s="39">
        <v>97</v>
      </c>
    </row>
    <row r="56" spans="1:18" ht="14" x14ac:dyDescent="0.25">
      <c r="A56" s="63" t="s">
        <v>128</v>
      </c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>
        <v>98</v>
      </c>
      <c r="Q56" s="39">
        <v>98.44</v>
      </c>
      <c r="R56" s="39">
        <v>98.44</v>
      </c>
    </row>
    <row r="57" spans="1:18" ht="14" x14ac:dyDescent="0.25">
      <c r="A57" s="32" t="s">
        <v>16</v>
      </c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76"/>
      <c r="Q57" s="39">
        <v>99.89</v>
      </c>
      <c r="R57" s="39">
        <v>99.89</v>
      </c>
    </row>
    <row r="58" spans="1:18" ht="14" x14ac:dyDescent="0.25">
      <c r="A58" s="32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97"/>
      <c r="Q58" s="97"/>
      <c r="R58" s="97"/>
    </row>
    <row r="59" spans="1:18" ht="14" x14ac:dyDescent="0.25">
      <c r="A59" s="20" t="s">
        <v>106</v>
      </c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97"/>
      <c r="Q59" s="97"/>
      <c r="R59" s="97"/>
    </row>
    <row r="60" spans="1:18" ht="14.5" x14ac:dyDescent="0.25">
      <c r="A60" s="64" t="s">
        <v>171</v>
      </c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68">
        <v>2020</v>
      </c>
      <c r="Q60" s="68">
        <v>2021</v>
      </c>
      <c r="R60" s="68">
        <v>2022</v>
      </c>
    </row>
    <row r="61" spans="1:18" ht="14" x14ac:dyDescent="0.25">
      <c r="A61" s="65" t="s">
        <v>68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73">
        <v>0</v>
      </c>
      <c r="Q61" s="73">
        <v>0</v>
      </c>
      <c r="R61" s="73">
        <v>0</v>
      </c>
    </row>
    <row r="62" spans="1:18" ht="14" x14ac:dyDescent="0.25">
      <c r="A62" s="65" t="s">
        <v>130</v>
      </c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>
        <v>4</v>
      </c>
      <c r="Q62" s="39">
        <v>4</v>
      </c>
      <c r="R62" s="39">
        <v>0</v>
      </c>
    </row>
    <row r="63" spans="1:18" ht="14" x14ac:dyDescent="0.25">
      <c r="A63" s="65" t="s">
        <v>46</v>
      </c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>
        <v>2</v>
      </c>
      <c r="Q63" s="39">
        <v>3</v>
      </c>
      <c r="R63" s="39">
        <v>3</v>
      </c>
    </row>
    <row r="64" spans="1:18" ht="14" x14ac:dyDescent="0.25">
      <c r="A64" s="65" t="s">
        <v>47</v>
      </c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>
        <v>2</v>
      </c>
      <c r="Q64" s="39">
        <v>1</v>
      </c>
      <c r="R64" s="39">
        <v>1</v>
      </c>
    </row>
    <row r="65" spans="1:20" ht="14" x14ac:dyDescent="0.25">
      <c r="A65" s="65" t="s">
        <v>48</v>
      </c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>
        <v>3</v>
      </c>
      <c r="Q65" s="39">
        <v>3</v>
      </c>
      <c r="R65" s="39">
        <v>3</v>
      </c>
    </row>
    <row r="66" spans="1:20" ht="14" x14ac:dyDescent="0.25">
      <c r="A66" s="65" t="s">
        <v>49</v>
      </c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>
        <v>23</v>
      </c>
      <c r="Q66" s="39">
        <v>23</v>
      </c>
      <c r="R66" s="39">
        <v>13</v>
      </c>
    </row>
    <row r="67" spans="1:20" ht="15" customHeight="1" x14ac:dyDescent="0.25">
      <c r="A67" s="25" t="s">
        <v>69</v>
      </c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>
        <v>0</v>
      </c>
      <c r="Q67" s="39">
        <v>0</v>
      </c>
      <c r="R67" s="39">
        <v>10</v>
      </c>
    </row>
    <row r="68" spans="1:20" ht="14" x14ac:dyDescent="0.25">
      <c r="A68" s="25" t="s">
        <v>73</v>
      </c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>
        <v>16</v>
      </c>
      <c r="Q68" s="39">
        <v>16</v>
      </c>
      <c r="R68" s="39"/>
    </row>
    <row r="69" spans="1:20" ht="14" x14ac:dyDescent="0.25">
      <c r="A69" s="25" t="s">
        <v>67</v>
      </c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>
        <v>22</v>
      </c>
      <c r="Q69" s="39">
        <v>21</v>
      </c>
      <c r="R69" s="39">
        <v>22</v>
      </c>
    </row>
    <row r="70" spans="1:20" ht="28" x14ac:dyDescent="0.3">
      <c r="A70" s="32" t="s">
        <v>183</v>
      </c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77">
        <v>0</v>
      </c>
      <c r="Q70" s="77">
        <v>0</v>
      </c>
      <c r="R70" s="77">
        <v>0</v>
      </c>
    </row>
    <row r="71" spans="1:20" ht="14" x14ac:dyDescent="0.25">
      <c r="A71" s="32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101"/>
      <c r="Q71" s="101"/>
      <c r="R71" s="101"/>
    </row>
    <row r="72" spans="1:20" s="6" customFormat="1" ht="14.5" x14ac:dyDescent="0.25">
      <c r="A72" s="35" t="s">
        <v>133</v>
      </c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68">
        <v>2020</v>
      </c>
      <c r="Q72" s="68">
        <v>2021</v>
      </c>
      <c r="R72" s="68">
        <v>2022</v>
      </c>
    </row>
    <row r="73" spans="1:20" ht="14" x14ac:dyDescent="0.25">
      <c r="A73" s="32" t="s">
        <v>72</v>
      </c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>
        <v>4630</v>
      </c>
      <c r="Q73" s="73">
        <v>4345</v>
      </c>
      <c r="R73" s="73">
        <f>SUM(R74:R75)</f>
        <v>4345</v>
      </c>
    </row>
    <row r="74" spans="1:20" ht="14.5" x14ac:dyDescent="0.35">
      <c r="A74" s="27" t="s">
        <v>51</v>
      </c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>
        <v>2232</v>
      </c>
      <c r="Q74" s="73">
        <v>2248</v>
      </c>
      <c r="R74" s="73">
        <v>2118</v>
      </c>
      <c r="S74" s="52"/>
      <c r="T74" s="52"/>
    </row>
    <row r="75" spans="1:20" ht="14" x14ac:dyDescent="0.25">
      <c r="A75" s="27" t="s">
        <v>32</v>
      </c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>
        <v>2398</v>
      </c>
      <c r="Q75" s="73">
        <v>2097</v>
      </c>
      <c r="R75" s="73">
        <v>2227</v>
      </c>
    </row>
    <row r="76" spans="1:20" ht="14" x14ac:dyDescent="0.3">
      <c r="A76" s="32" t="s">
        <v>74</v>
      </c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>
        <v>291</v>
      </c>
      <c r="Q76" s="73">
        <v>465</v>
      </c>
      <c r="R76" s="73">
        <f>SUM(R77:R78)</f>
        <v>464</v>
      </c>
      <c r="S76" s="53"/>
      <c r="T76" s="53"/>
    </row>
    <row r="77" spans="1:20" ht="14" x14ac:dyDescent="0.25">
      <c r="A77" s="27" t="s">
        <v>51</v>
      </c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>
        <v>188</v>
      </c>
      <c r="Q77" s="73">
        <v>280</v>
      </c>
      <c r="R77" s="73">
        <v>256</v>
      </c>
    </row>
    <row r="78" spans="1:20" ht="14" x14ac:dyDescent="0.25">
      <c r="A78" s="27" t="s">
        <v>32</v>
      </c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>
        <v>103</v>
      </c>
      <c r="Q78" s="73">
        <v>185</v>
      </c>
      <c r="R78" s="73">
        <v>208</v>
      </c>
    </row>
    <row r="79" spans="1:20" ht="14" x14ac:dyDescent="0.25">
      <c r="A79" s="25" t="s">
        <v>132</v>
      </c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71">
        <v>15.91</v>
      </c>
      <c r="Q79" s="79">
        <v>9.3000000000000007</v>
      </c>
      <c r="R79" s="79">
        <v>9.36</v>
      </c>
    </row>
    <row r="80" spans="1:20" ht="14" x14ac:dyDescent="0.25">
      <c r="A80" s="25" t="s">
        <v>50</v>
      </c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>
        <v>14</v>
      </c>
      <c r="Q80" s="73">
        <v>15</v>
      </c>
      <c r="R80" s="73">
        <v>13</v>
      </c>
    </row>
    <row r="81" spans="1:18" ht="14" x14ac:dyDescent="0.25">
      <c r="A81" s="27" t="s">
        <v>51</v>
      </c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>
        <v>8</v>
      </c>
      <c r="Q81" s="73">
        <v>7</v>
      </c>
      <c r="R81" s="73">
        <v>6</v>
      </c>
    </row>
    <row r="82" spans="1:18" ht="14" x14ac:dyDescent="0.25">
      <c r="A82" s="27" t="s">
        <v>32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>
        <v>8</v>
      </c>
      <c r="Q82" s="73">
        <v>8</v>
      </c>
      <c r="R82" s="73">
        <v>7</v>
      </c>
    </row>
    <row r="83" spans="1:18" ht="14" x14ac:dyDescent="0.25">
      <c r="A83" s="25" t="s">
        <v>75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>
        <v>217</v>
      </c>
      <c r="Q83" s="73">
        <v>199</v>
      </c>
      <c r="R83" s="73">
        <v>181</v>
      </c>
    </row>
    <row r="84" spans="1:18" ht="14" x14ac:dyDescent="0.25">
      <c r="A84" s="27" t="s">
        <v>51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>
        <v>23</v>
      </c>
      <c r="Q84" s="73">
        <v>114</v>
      </c>
      <c r="R84" s="73">
        <v>105</v>
      </c>
    </row>
    <row r="85" spans="1:18" ht="14" x14ac:dyDescent="0.25">
      <c r="A85" s="27" t="s">
        <v>32</v>
      </c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>
        <v>194</v>
      </c>
      <c r="Q85" s="73">
        <v>85</v>
      </c>
      <c r="R85" s="73">
        <v>76</v>
      </c>
    </row>
    <row r="86" spans="1:18" ht="14" x14ac:dyDescent="0.25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97"/>
      <c r="Q86" s="97"/>
      <c r="R86" s="97"/>
    </row>
    <row r="87" spans="1:18" ht="14" x14ac:dyDescent="0.25">
      <c r="A87" s="20" t="s">
        <v>107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97"/>
      <c r="Q87" s="97"/>
      <c r="R87" s="97"/>
    </row>
    <row r="88" spans="1:18" ht="14.5" x14ac:dyDescent="0.25">
      <c r="A88" s="35" t="s">
        <v>139</v>
      </c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68">
        <v>2020</v>
      </c>
      <c r="Q88" s="68">
        <v>2021</v>
      </c>
      <c r="R88" s="68">
        <v>2022</v>
      </c>
    </row>
    <row r="89" spans="1:18" ht="14" x14ac:dyDescent="0.25">
      <c r="A89" s="25" t="s">
        <v>134</v>
      </c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>
        <v>3251</v>
      </c>
      <c r="Q89" s="39">
        <v>3251</v>
      </c>
      <c r="R89" s="39">
        <v>3251</v>
      </c>
    </row>
    <row r="90" spans="1:18" ht="14" x14ac:dyDescent="0.25">
      <c r="A90" s="25" t="s">
        <v>135</v>
      </c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>
        <v>640</v>
      </c>
      <c r="Q90" s="39">
        <v>640</v>
      </c>
      <c r="R90" s="39">
        <v>640</v>
      </c>
    </row>
    <row r="91" spans="1:18" ht="14" x14ac:dyDescent="0.25">
      <c r="A91" s="25" t="s">
        <v>136</v>
      </c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>
        <v>211</v>
      </c>
      <c r="Q91" s="39">
        <v>211</v>
      </c>
      <c r="R91" s="39">
        <v>211</v>
      </c>
    </row>
    <row r="92" spans="1:18" ht="14" x14ac:dyDescent="0.25">
      <c r="A92" s="25" t="s">
        <v>54</v>
      </c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>
        <v>203.97</v>
      </c>
      <c r="Q92" s="39">
        <v>207.67</v>
      </c>
      <c r="R92" s="39">
        <v>207.67</v>
      </c>
    </row>
    <row r="93" spans="1:18" ht="14" x14ac:dyDescent="0.25">
      <c r="A93" s="27" t="s">
        <v>52</v>
      </c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>
        <v>203.97</v>
      </c>
      <c r="Q93" s="39">
        <v>207.67</v>
      </c>
      <c r="R93" s="39">
        <v>207.67</v>
      </c>
    </row>
    <row r="94" spans="1:18" ht="14" x14ac:dyDescent="0.25">
      <c r="A94" s="27" t="s">
        <v>53</v>
      </c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>
        <v>0</v>
      </c>
      <c r="Q94" s="76">
        <v>0</v>
      </c>
      <c r="R94" s="76">
        <v>0</v>
      </c>
    </row>
    <row r="95" spans="1:18" ht="14" x14ac:dyDescent="0.25">
      <c r="A95" s="25" t="s">
        <v>55</v>
      </c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>
        <v>86</v>
      </c>
      <c r="Q95" s="39">
        <v>86</v>
      </c>
      <c r="R95" s="39">
        <v>86</v>
      </c>
    </row>
    <row r="96" spans="1:18" ht="14" x14ac:dyDescent="0.25">
      <c r="A96" s="25" t="s">
        <v>11</v>
      </c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73">
        <v>0</v>
      </c>
      <c r="Q96" s="73">
        <v>0</v>
      </c>
      <c r="R96" s="73">
        <v>0</v>
      </c>
    </row>
    <row r="97" spans="1:18" ht="14" x14ac:dyDescent="0.25">
      <c r="A97" s="25" t="s">
        <v>137</v>
      </c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>
        <v>78</v>
      </c>
      <c r="Q97" s="39">
        <v>78</v>
      </c>
      <c r="R97" s="39">
        <v>78</v>
      </c>
    </row>
    <row r="98" spans="1:18" ht="14" x14ac:dyDescent="0.25">
      <c r="A98" s="25" t="s">
        <v>138</v>
      </c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>
        <v>222.2</v>
      </c>
      <c r="Q98" s="39">
        <v>222.2</v>
      </c>
      <c r="R98" s="39">
        <v>222.2</v>
      </c>
    </row>
    <row r="99" spans="1:18" ht="14" x14ac:dyDescent="0.25">
      <c r="A99" s="25" t="s">
        <v>143</v>
      </c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>
        <v>7</v>
      </c>
      <c r="Q99" s="39">
        <v>1</v>
      </c>
      <c r="R99" s="39">
        <v>1</v>
      </c>
    </row>
    <row r="100" spans="1:18" ht="14" x14ac:dyDescent="0.25">
      <c r="A100" s="32"/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97"/>
      <c r="Q100" s="97"/>
      <c r="R100" s="97"/>
    </row>
    <row r="101" spans="1:18" ht="14.5" x14ac:dyDescent="0.25">
      <c r="A101" s="35" t="s">
        <v>92</v>
      </c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68">
        <v>2020</v>
      </c>
      <c r="Q101" s="68">
        <v>2021</v>
      </c>
      <c r="R101" s="68">
        <v>2022</v>
      </c>
    </row>
    <row r="102" spans="1:18" ht="14" x14ac:dyDescent="0.25">
      <c r="A102" s="32" t="s">
        <v>91</v>
      </c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>
        <v>8</v>
      </c>
      <c r="Q102" s="39">
        <v>8</v>
      </c>
      <c r="R102" s="39">
        <v>8</v>
      </c>
    </row>
    <row r="103" spans="1:18" ht="14" x14ac:dyDescent="0.25">
      <c r="A103" s="32"/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97"/>
      <c r="Q103" s="97"/>
      <c r="R103" s="97"/>
    </row>
    <row r="104" spans="1:18" ht="14.5" x14ac:dyDescent="0.25">
      <c r="A104" s="35" t="s">
        <v>103</v>
      </c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68">
        <v>2020</v>
      </c>
      <c r="Q104" s="68">
        <v>2021</v>
      </c>
      <c r="R104" s="68">
        <v>2022</v>
      </c>
    </row>
    <row r="105" spans="1:18" ht="14" x14ac:dyDescent="0.25">
      <c r="A105" s="32" t="s">
        <v>12</v>
      </c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>
        <v>1</v>
      </c>
      <c r="Q105" s="39">
        <v>1</v>
      </c>
      <c r="R105" s="39">
        <v>1</v>
      </c>
    </row>
    <row r="106" spans="1:18" ht="14" x14ac:dyDescent="0.25">
      <c r="A106" s="32" t="s">
        <v>13</v>
      </c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>
        <v>8</v>
      </c>
      <c r="Q106" s="39">
        <v>8</v>
      </c>
      <c r="R106" s="39">
        <v>8</v>
      </c>
    </row>
    <row r="107" spans="1:18" ht="14" x14ac:dyDescent="0.25">
      <c r="A107" s="32" t="s">
        <v>56</v>
      </c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>
        <v>1</v>
      </c>
      <c r="Q107" s="39">
        <v>1</v>
      </c>
      <c r="R107" s="39">
        <v>1</v>
      </c>
    </row>
    <row r="108" spans="1:18" ht="14" x14ac:dyDescent="0.25">
      <c r="A108" s="32" t="s">
        <v>140</v>
      </c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>
        <v>4</v>
      </c>
      <c r="Q108" s="39">
        <v>4</v>
      </c>
      <c r="R108" s="39">
        <v>5</v>
      </c>
    </row>
    <row r="109" spans="1:18" ht="14" x14ac:dyDescent="0.25">
      <c r="A109" s="25" t="s">
        <v>141</v>
      </c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>
        <v>36</v>
      </c>
      <c r="Q109" s="39">
        <v>36</v>
      </c>
      <c r="R109" s="39">
        <v>36</v>
      </c>
    </row>
    <row r="110" spans="1:18" ht="14" x14ac:dyDescent="0.25">
      <c r="A110" s="25" t="s">
        <v>61</v>
      </c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>
        <v>6</v>
      </c>
      <c r="Q110" s="39">
        <v>6</v>
      </c>
      <c r="R110" s="39">
        <v>6</v>
      </c>
    </row>
    <row r="111" spans="1:18" ht="14" x14ac:dyDescent="0.25">
      <c r="A111" s="25" t="s">
        <v>142</v>
      </c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>
        <v>4</v>
      </c>
      <c r="Q111" s="39">
        <v>3</v>
      </c>
      <c r="R111" s="39">
        <v>4</v>
      </c>
    </row>
    <row r="112" spans="1:18" ht="14" x14ac:dyDescent="0.25">
      <c r="A112" s="32" t="s">
        <v>175</v>
      </c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>
        <v>24</v>
      </c>
      <c r="Q112" s="39">
        <v>24</v>
      </c>
      <c r="R112" s="39">
        <v>24</v>
      </c>
    </row>
    <row r="113" spans="1:20" ht="14" x14ac:dyDescent="0.25">
      <c r="A113" s="32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97"/>
      <c r="Q113" s="97"/>
      <c r="R113" s="97"/>
    </row>
    <row r="114" spans="1:20" ht="14.5" x14ac:dyDescent="0.25">
      <c r="A114" s="35" t="s">
        <v>145</v>
      </c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68">
        <v>2020</v>
      </c>
      <c r="Q114" s="68">
        <v>2021</v>
      </c>
      <c r="R114" s="68">
        <v>2022</v>
      </c>
    </row>
    <row r="115" spans="1:20" ht="14" x14ac:dyDescent="0.25">
      <c r="A115" s="32" t="s">
        <v>14</v>
      </c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>
        <v>1</v>
      </c>
      <c r="Q115" s="39">
        <v>1</v>
      </c>
      <c r="R115" s="39">
        <v>1</v>
      </c>
    </row>
    <row r="116" spans="1:20" ht="14" x14ac:dyDescent="0.25">
      <c r="A116" s="25" t="s">
        <v>22</v>
      </c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>
        <v>4</v>
      </c>
      <c r="Q116" s="39">
        <v>4</v>
      </c>
      <c r="R116" s="39">
        <v>4</v>
      </c>
    </row>
    <row r="117" spans="1:20" ht="14" x14ac:dyDescent="0.25">
      <c r="A117" s="32" t="s">
        <v>15</v>
      </c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>
        <v>8</v>
      </c>
      <c r="Q117" s="39">
        <v>8</v>
      </c>
      <c r="R117" s="39">
        <v>8</v>
      </c>
    </row>
    <row r="118" spans="1:20" ht="15" x14ac:dyDescent="0.25">
      <c r="A118" s="25" t="s">
        <v>76</v>
      </c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71">
        <v>3177.5</v>
      </c>
      <c r="Q118" s="71">
        <v>3177.5</v>
      </c>
      <c r="R118" s="71">
        <v>3177.5</v>
      </c>
      <c r="S118" s="50"/>
      <c r="T118" s="50"/>
    </row>
    <row r="119" spans="1:20" ht="14" x14ac:dyDescent="0.25">
      <c r="A119" s="25" t="s">
        <v>144</v>
      </c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>
        <v>2</v>
      </c>
      <c r="Q119" s="39">
        <v>2</v>
      </c>
      <c r="R119" s="39">
        <v>2</v>
      </c>
    </row>
    <row r="120" spans="1:20" ht="14" x14ac:dyDescent="0.25">
      <c r="A120" s="32" t="s">
        <v>77</v>
      </c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>
        <v>82.8</v>
      </c>
      <c r="Q120" s="39">
        <v>82.8</v>
      </c>
      <c r="R120" s="39">
        <v>82.8</v>
      </c>
    </row>
    <row r="121" spans="1:20" ht="14" x14ac:dyDescent="0.25">
      <c r="A121" s="25" t="s">
        <v>146</v>
      </c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73">
        <v>107.97</v>
      </c>
      <c r="Q121" s="73">
        <v>107.97</v>
      </c>
      <c r="R121" s="73">
        <v>107.97</v>
      </c>
    </row>
    <row r="122" spans="1:20" ht="14" x14ac:dyDescent="0.25">
      <c r="A122" s="39" t="s">
        <v>17</v>
      </c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97"/>
      <c r="Q122" s="97"/>
      <c r="R122" s="97"/>
      <c r="S122" s="51"/>
    </row>
    <row r="123" spans="1:20" ht="15" x14ac:dyDescent="0.25">
      <c r="A123" s="20" t="s">
        <v>108</v>
      </c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68">
        <v>2020</v>
      </c>
      <c r="Q123" s="68">
        <v>2021</v>
      </c>
      <c r="R123" s="68">
        <v>2022</v>
      </c>
      <c r="S123" s="55"/>
    </row>
    <row r="124" spans="1:20" ht="15" x14ac:dyDescent="0.25">
      <c r="A124" s="25" t="s">
        <v>147</v>
      </c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>
        <v>8595</v>
      </c>
      <c r="Q124" s="39">
        <v>8142</v>
      </c>
      <c r="R124" s="39">
        <v>63.5</v>
      </c>
      <c r="S124" s="54"/>
    </row>
    <row r="125" spans="1:20" ht="14" x14ac:dyDescent="0.3">
      <c r="A125" s="25" t="s">
        <v>93</v>
      </c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80">
        <v>4088</v>
      </c>
      <c r="Q125" s="80">
        <v>3981</v>
      </c>
      <c r="R125" s="80">
        <v>69.2</v>
      </c>
      <c r="S125" s="59"/>
    </row>
    <row r="126" spans="1:20" ht="14" x14ac:dyDescent="0.25">
      <c r="A126" s="25" t="s">
        <v>94</v>
      </c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>
        <v>4507</v>
      </c>
      <c r="Q126" s="39">
        <v>4161</v>
      </c>
      <c r="R126" s="39">
        <v>57.8</v>
      </c>
      <c r="S126" s="59"/>
    </row>
    <row r="127" spans="1:20" ht="14" x14ac:dyDescent="0.25">
      <c r="A127" s="25" t="s">
        <v>99</v>
      </c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>
        <v>143</v>
      </c>
      <c r="Q127" s="39">
        <v>111</v>
      </c>
      <c r="R127" s="39">
        <v>580</v>
      </c>
    </row>
    <row r="128" spans="1:20" ht="14" x14ac:dyDescent="0.25">
      <c r="A128" s="25" t="s">
        <v>80</v>
      </c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>
        <v>60.41</v>
      </c>
      <c r="Q128" s="39">
        <v>58.46</v>
      </c>
      <c r="R128" s="39">
        <v>42.9</v>
      </c>
    </row>
    <row r="129" spans="1:18" ht="14" x14ac:dyDescent="0.25">
      <c r="A129" s="25" t="s">
        <v>78</v>
      </c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71">
        <v>1.6</v>
      </c>
      <c r="Q129" s="71">
        <v>1.5</v>
      </c>
      <c r="R129" s="71">
        <v>5.8</v>
      </c>
    </row>
    <row r="130" spans="1:18" ht="14" x14ac:dyDescent="0.25">
      <c r="A130" s="25" t="s">
        <v>79</v>
      </c>
      <c r="B130" s="39"/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>
        <v>75.7</v>
      </c>
      <c r="Q130" s="39">
        <v>74.7</v>
      </c>
      <c r="R130" s="39">
        <v>63.5</v>
      </c>
    </row>
    <row r="131" spans="1:18" ht="14" x14ac:dyDescent="0.25">
      <c r="A131" s="25"/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97"/>
      <c r="Q131" s="97"/>
      <c r="R131" s="97"/>
    </row>
    <row r="132" spans="1:18" ht="14" x14ac:dyDescent="0.25">
      <c r="A132" s="20" t="s">
        <v>109</v>
      </c>
      <c r="B132" s="39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68">
        <v>2020</v>
      </c>
      <c r="Q132" s="68">
        <v>2021</v>
      </c>
      <c r="R132" s="68">
        <v>2022</v>
      </c>
    </row>
    <row r="133" spans="1:18" ht="14" x14ac:dyDescent="0.25">
      <c r="A133" s="32" t="s">
        <v>81</v>
      </c>
      <c r="B133" s="39"/>
      <c r="C133" s="3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71">
        <v>966.99</v>
      </c>
      <c r="Q133" s="71">
        <v>966.99</v>
      </c>
      <c r="R133" s="71">
        <v>966.99</v>
      </c>
    </row>
    <row r="134" spans="1:18" ht="14" x14ac:dyDescent="0.25">
      <c r="A134" s="27" t="s">
        <v>82</v>
      </c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71">
        <v>159</v>
      </c>
      <c r="Q134" s="71">
        <v>159</v>
      </c>
      <c r="R134" s="71">
        <v>159</v>
      </c>
    </row>
    <row r="135" spans="1:18" ht="14" x14ac:dyDescent="0.25">
      <c r="A135" s="27" t="s">
        <v>83</v>
      </c>
      <c r="B135" s="39"/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>
        <v>14.1</v>
      </c>
      <c r="Q135" s="39">
        <v>14.1</v>
      </c>
      <c r="R135" s="39">
        <v>14.1</v>
      </c>
    </row>
    <row r="136" spans="1:18" ht="14" x14ac:dyDescent="0.25">
      <c r="A136" s="27" t="s">
        <v>148</v>
      </c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>
        <v>287.29000000000002</v>
      </c>
      <c r="Q136" s="39">
        <v>287.29000000000002</v>
      </c>
      <c r="R136" s="39">
        <v>287.29000000000002</v>
      </c>
    </row>
    <row r="137" spans="1:18" ht="14" x14ac:dyDescent="0.25">
      <c r="A137" s="27" t="s">
        <v>84</v>
      </c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>
        <v>414.7</v>
      </c>
      <c r="Q137" s="39">
        <v>414.7</v>
      </c>
      <c r="R137" s="39">
        <v>414.7</v>
      </c>
    </row>
    <row r="138" spans="1:18" ht="14" x14ac:dyDescent="0.25">
      <c r="A138" s="27" t="s">
        <v>102</v>
      </c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81">
        <v>14</v>
      </c>
      <c r="Q138" s="81">
        <v>14</v>
      </c>
      <c r="R138" s="81">
        <v>14</v>
      </c>
    </row>
    <row r="139" spans="1:18" ht="14" x14ac:dyDescent="0.25">
      <c r="A139" s="32" t="s">
        <v>95</v>
      </c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>
        <v>14</v>
      </c>
      <c r="Q139" s="39">
        <v>14</v>
      </c>
      <c r="R139" s="39">
        <v>14</v>
      </c>
    </row>
    <row r="140" spans="1:18" ht="14" x14ac:dyDescent="0.25">
      <c r="A140" s="32" t="s">
        <v>96</v>
      </c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>
        <v>29</v>
      </c>
      <c r="Q140" s="39">
        <v>29</v>
      </c>
      <c r="R140" s="39">
        <v>29</v>
      </c>
    </row>
    <row r="141" spans="1:18" ht="14" x14ac:dyDescent="0.3">
      <c r="A141" s="32" t="s">
        <v>97</v>
      </c>
      <c r="B141" s="39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82">
        <v>265</v>
      </c>
      <c r="Q141" s="82">
        <v>260</v>
      </c>
      <c r="R141" s="82">
        <v>260</v>
      </c>
    </row>
    <row r="142" spans="1:18" ht="14" x14ac:dyDescent="0.25">
      <c r="A142" s="32" t="s">
        <v>150</v>
      </c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73">
        <v>20</v>
      </c>
      <c r="Q142" s="39">
        <v>21</v>
      </c>
      <c r="R142" s="39">
        <v>21</v>
      </c>
    </row>
    <row r="143" spans="1:18" ht="14" x14ac:dyDescent="0.25">
      <c r="A143" s="32" t="s">
        <v>151</v>
      </c>
      <c r="B143" s="39"/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73">
        <v>70</v>
      </c>
      <c r="Q143" s="39">
        <v>78</v>
      </c>
      <c r="R143" s="39">
        <v>78</v>
      </c>
    </row>
    <row r="144" spans="1:18" ht="14" x14ac:dyDescent="0.25">
      <c r="A144" s="25" t="s">
        <v>153</v>
      </c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>
        <v>4</v>
      </c>
      <c r="Q144" s="39">
        <v>4</v>
      </c>
      <c r="R144" s="39">
        <v>4</v>
      </c>
    </row>
    <row r="145" spans="1:18" s="3" customFormat="1" ht="14" x14ac:dyDescent="0.25">
      <c r="A145" s="38" t="s">
        <v>98</v>
      </c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73">
        <v>0</v>
      </c>
      <c r="Q145" s="73">
        <v>0</v>
      </c>
      <c r="R145" s="73">
        <v>0</v>
      </c>
    </row>
    <row r="146" spans="1:18" ht="14" x14ac:dyDescent="0.25">
      <c r="A146" s="38" t="s">
        <v>152</v>
      </c>
      <c r="B146" s="39"/>
      <c r="C146" s="39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>
        <v>4</v>
      </c>
      <c r="Q146" s="39">
        <v>4</v>
      </c>
      <c r="R146" s="39">
        <v>3</v>
      </c>
    </row>
    <row r="147" spans="1:18" ht="14" x14ac:dyDescent="0.25">
      <c r="A147" s="38"/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97"/>
      <c r="Q147" s="97"/>
      <c r="R147" s="97"/>
    </row>
    <row r="148" spans="1:18" ht="14" x14ac:dyDescent="0.25">
      <c r="A148" s="20" t="s">
        <v>154</v>
      </c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68">
        <v>2020</v>
      </c>
      <c r="Q148" s="68">
        <v>2021</v>
      </c>
      <c r="R148" s="68">
        <v>2022</v>
      </c>
    </row>
    <row r="149" spans="1:18" ht="14" x14ac:dyDescent="0.25">
      <c r="A149" s="25" t="s">
        <v>157</v>
      </c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>
        <v>152</v>
      </c>
      <c r="Q149" s="73">
        <v>155</v>
      </c>
      <c r="R149" s="73">
        <v>155</v>
      </c>
    </row>
    <row r="150" spans="1:18" ht="14" x14ac:dyDescent="0.25">
      <c r="A150" s="25" t="s">
        <v>155</v>
      </c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>
        <v>401</v>
      </c>
      <c r="Q150" s="73">
        <v>446</v>
      </c>
      <c r="R150" s="73">
        <v>446</v>
      </c>
    </row>
    <row r="151" spans="1:18" ht="14" x14ac:dyDescent="0.25">
      <c r="A151" s="25" t="s">
        <v>156</v>
      </c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>
        <v>49</v>
      </c>
      <c r="Q151" s="73">
        <v>60</v>
      </c>
      <c r="R151" s="73">
        <v>60</v>
      </c>
    </row>
    <row r="152" spans="1:18" ht="14.5" x14ac:dyDescent="0.25">
      <c r="A152" s="66"/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97"/>
      <c r="Q152" s="97"/>
      <c r="R152" s="97"/>
    </row>
    <row r="153" spans="1:18" ht="14" x14ac:dyDescent="0.25">
      <c r="A153" s="29" t="s">
        <v>110</v>
      </c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68">
        <v>2020</v>
      </c>
      <c r="Q153" s="68">
        <v>2021</v>
      </c>
      <c r="R153" s="68">
        <v>2022</v>
      </c>
    </row>
    <row r="154" spans="1:18" ht="14" x14ac:dyDescent="0.3">
      <c r="A154" s="39" t="s">
        <v>85</v>
      </c>
      <c r="B154" s="39"/>
      <c r="C154" s="39"/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80">
        <v>58</v>
      </c>
      <c r="Q154" s="83">
        <v>1</v>
      </c>
      <c r="R154" s="84" t="s">
        <v>179</v>
      </c>
    </row>
    <row r="155" spans="1:18" s="3" customFormat="1" ht="14" x14ac:dyDescent="0.25">
      <c r="A155" s="38"/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97"/>
      <c r="Q155" s="97"/>
      <c r="R155" s="97"/>
    </row>
    <row r="156" spans="1:18" ht="14" x14ac:dyDescent="0.25">
      <c r="A156" s="20" t="s">
        <v>158</v>
      </c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68">
        <v>2020</v>
      </c>
      <c r="Q156" s="68">
        <v>2021</v>
      </c>
      <c r="R156" s="68">
        <v>2022</v>
      </c>
    </row>
    <row r="157" spans="1:18" ht="14" x14ac:dyDescent="0.25">
      <c r="A157" s="25" t="s">
        <v>159</v>
      </c>
      <c r="B157" s="67" t="s">
        <v>19</v>
      </c>
      <c r="C157" s="39">
        <v>46.8</v>
      </c>
      <c r="D157" s="39">
        <v>262.3</v>
      </c>
      <c r="E157" s="39">
        <v>46</v>
      </c>
      <c r="F157" s="39">
        <v>788.4</v>
      </c>
      <c r="G157" s="39"/>
      <c r="H157" s="39">
        <v>553.29999999999995</v>
      </c>
      <c r="I157" s="39">
        <v>51.6</v>
      </c>
      <c r="J157" s="39">
        <v>1368.5</v>
      </c>
      <c r="K157" s="39"/>
      <c r="L157" s="39"/>
      <c r="M157" s="39"/>
      <c r="N157" s="39"/>
      <c r="O157" s="39"/>
      <c r="P157" s="39">
        <v>100</v>
      </c>
      <c r="Q157" s="39">
        <v>100</v>
      </c>
      <c r="R157" s="39">
        <v>100</v>
      </c>
    </row>
    <row r="158" spans="1:18" s="3" customFormat="1" ht="14" x14ac:dyDescent="0.25">
      <c r="A158" s="38" t="s">
        <v>160</v>
      </c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73" t="s">
        <v>174</v>
      </c>
      <c r="Q158" s="73" t="s">
        <v>174</v>
      </c>
      <c r="R158" s="73" t="s">
        <v>174</v>
      </c>
    </row>
    <row r="159" spans="1:18" s="3" customFormat="1" ht="14" x14ac:dyDescent="0.25">
      <c r="A159" s="38"/>
      <c r="B159" s="39"/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97"/>
      <c r="Q159" s="97"/>
      <c r="R159" s="97"/>
    </row>
    <row r="160" spans="1:18" ht="14" x14ac:dyDescent="0.25">
      <c r="A160" s="20" t="s">
        <v>111</v>
      </c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68">
        <v>2020</v>
      </c>
      <c r="Q160" s="68">
        <v>2020</v>
      </c>
      <c r="R160" s="68">
        <v>2022</v>
      </c>
    </row>
    <row r="161" spans="1:19" ht="14" x14ac:dyDescent="0.25">
      <c r="A161" s="25" t="s">
        <v>161</v>
      </c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>
        <v>9</v>
      </c>
      <c r="Q161" s="39">
        <v>9</v>
      </c>
      <c r="R161" s="39">
        <v>9</v>
      </c>
    </row>
    <row r="162" spans="1:19" ht="14" x14ac:dyDescent="0.25">
      <c r="A162" s="25" t="s">
        <v>162</v>
      </c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>
        <v>405</v>
      </c>
      <c r="Q162" s="39">
        <v>405</v>
      </c>
      <c r="R162" s="39">
        <v>405</v>
      </c>
    </row>
    <row r="163" spans="1:19" ht="14" x14ac:dyDescent="0.25">
      <c r="A163" s="25"/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97"/>
      <c r="Q163" s="97"/>
      <c r="R163" s="97"/>
    </row>
    <row r="164" spans="1:19" ht="14" x14ac:dyDescent="0.25">
      <c r="A164" s="20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97"/>
      <c r="Q164" s="97"/>
      <c r="R164" s="97"/>
    </row>
    <row r="165" spans="1:19" ht="14" x14ac:dyDescent="0.25">
      <c r="A165" s="20" t="s">
        <v>165</v>
      </c>
      <c r="B165" s="39"/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85" t="s">
        <v>181</v>
      </c>
      <c r="Q165" s="85" t="s">
        <v>180</v>
      </c>
      <c r="R165" s="85" t="s">
        <v>182</v>
      </c>
    </row>
    <row r="166" spans="1:19" ht="14" x14ac:dyDescent="0.25">
      <c r="A166" s="63" t="s">
        <v>163</v>
      </c>
      <c r="B166" s="86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6"/>
      <c r="N166" s="86"/>
      <c r="O166" s="86"/>
      <c r="P166" s="87">
        <f>SUM(P167:P168)</f>
        <v>1042.952</v>
      </c>
      <c r="Q166" s="87">
        <f>SUM(Q167:Q168)</f>
        <v>926.1</v>
      </c>
      <c r="R166" s="87">
        <f>SUM(R167:R168)</f>
        <v>856.57999999999993</v>
      </c>
    </row>
    <row r="167" spans="1:19" ht="14" x14ac:dyDescent="0.25">
      <c r="A167" s="32" t="s">
        <v>87</v>
      </c>
      <c r="B167" s="39"/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88">
        <v>438.74599999999998</v>
      </c>
      <c r="Q167" s="88">
        <v>465.81</v>
      </c>
      <c r="R167" s="88">
        <v>462.58</v>
      </c>
    </row>
    <row r="168" spans="1:19" ht="14" x14ac:dyDescent="0.25">
      <c r="A168" s="32" t="s">
        <v>88</v>
      </c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>
        <v>604.20600000000002</v>
      </c>
      <c r="Q168" s="39">
        <v>460.29</v>
      </c>
      <c r="R168" s="39">
        <v>394</v>
      </c>
    </row>
    <row r="169" spans="1:19" ht="14" x14ac:dyDescent="0.25">
      <c r="A169" s="32" t="s">
        <v>164</v>
      </c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88">
        <f>SUM(P170:P174)</f>
        <v>798.82100000000003</v>
      </c>
      <c r="Q169" s="88">
        <f>SUM(Q170:Q171)</f>
        <v>825.29</v>
      </c>
      <c r="R169" s="88">
        <f>SUM(R170:R171)</f>
        <v>781.58999999999992</v>
      </c>
    </row>
    <row r="170" spans="1:19" ht="14" x14ac:dyDescent="0.25">
      <c r="A170" s="32" t="s">
        <v>87</v>
      </c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88">
        <v>431.43</v>
      </c>
      <c r="Q170" s="88">
        <v>457.93</v>
      </c>
      <c r="R170" s="88">
        <v>455.21</v>
      </c>
    </row>
    <row r="171" spans="1:19" ht="14" x14ac:dyDescent="0.25">
      <c r="A171" s="32" t="s">
        <v>88</v>
      </c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88">
        <v>367.39100000000002</v>
      </c>
      <c r="Q171" s="88">
        <v>367.36</v>
      </c>
      <c r="R171" s="88">
        <v>326.38</v>
      </c>
    </row>
    <row r="172" spans="1:19" ht="14" x14ac:dyDescent="0.25">
      <c r="A172" s="2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60"/>
    </row>
    <row r="173" spans="1:19" ht="14" x14ac:dyDescent="0.25">
      <c r="A173" s="2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</row>
    <row r="174" spans="1:19" ht="14" x14ac:dyDescent="0.2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</row>
    <row r="175" spans="1:19" ht="14" x14ac:dyDescent="0.2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</row>
    <row r="176" spans="1:19" ht="14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</row>
    <row r="177" spans="1:18" ht="14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</row>
    <row r="178" spans="1:18" ht="14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</row>
    <row r="179" spans="1:18" ht="14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</row>
    <row r="180" spans="1:18" ht="14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</row>
    <row r="181" spans="1:18" ht="14" x14ac:dyDescent="0.2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</row>
    <row r="182" spans="1:18" ht="14" x14ac:dyDescent="0.2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</row>
    <row r="183" spans="1:18" ht="14" x14ac:dyDescent="0.2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</row>
    <row r="184" spans="1:18" ht="14" x14ac:dyDescent="0.2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</row>
    <row r="185" spans="1:18" ht="14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</row>
    <row r="186" spans="1:18" ht="14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</row>
    <row r="187" spans="1:18" ht="14" x14ac:dyDescent="0.2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</row>
    <row r="188" spans="1:18" ht="14" x14ac:dyDescent="0.2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</row>
    <row r="189" spans="1:18" ht="14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</row>
    <row r="190" spans="1:18" ht="14" x14ac:dyDescent="0.2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</row>
    <row r="191" spans="1:18" ht="14" x14ac:dyDescent="0.2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</row>
    <row r="192" spans="1:18" ht="14" x14ac:dyDescent="0.2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</row>
    <row r="193" spans="1:18" ht="14" x14ac:dyDescent="0.2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</row>
    <row r="194" spans="1:18" ht="14" x14ac:dyDescent="0.25">
      <c r="A194" s="11"/>
      <c r="B194" s="96" t="s">
        <v>18</v>
      </c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</row>
    <row r="195" spans="1:18" ht="14" x14ac:dyDescent="0.25">
      <c r="A195" s="11"/>
      <c r="B195" s="96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</row>
    <row r="196" spans="1:18" ht="14" x14ac:dyDescent="0.25">
      <c r="A196" s="11"/>
      <c r="B196" s="96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</row>
    <row r="197" spans="1:18" ht="14" x14ac:dyDescent="0.25">
      <c r="A197" s="11"/>
      <c r="B197" s="96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</row>
    <row r="198" spans="1:18" ht="14" x14ac:dyDescent="0.25">
      <c r="A198" s="11"/>
      <c r="B198" s="96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</row>
  </sheetData>
  <mergeCells count="37">
    <mergeCell ref="P155:R155"/>
    <mergeCell ref="P113:R113"/>
    <mergeCell ref="P71:R71"/>
    <mergeCell ref="P37:R37"/>
    <mergeCell ref="P25:R26"/>
    <mergeCell ref="P58:R59"/>
    <mergeCell ref="P44:R44"/>
    <mergeCell ref="P53:R53"/>
    <mergeCell ref="P11:R11"/>
    <mergeCell ref="P12:R12"/>
    <mergeCell ref="P13:R13"/>
    <mergeCell ref="P6:R6"/>
    <mergeCell ref="P9:R9"/>
    <mergeCell ref="P7:R7"/>
    <mergeCell ref="P8:R8"/>
    <mergeCell ref="P10:R10"/>
    <mergeCell ref="A2:R2"/>
    <mergeCell ref="A1:R1"/>
    <mergeCell ref="P3:R3"/>
    <mergeCell ref="P4:R4"/>
    <mergeCell ref="P5:R5"/>
    <mergeCell ref="B194:B198"/>
    <mergeCell ref="P14:R14"/>
    <mergeCell ref="P15:R15"/>
    <mergeCell ref="P163:R164"/>
    <mergeCell ref="P159:R159"/>
    <mergeCell ref="P152:R152"/>
    <mergeCell ref="P147:R147"/>
    <mergeCell ref="P131:R131"/>
    <mergeCell ref="P122:R122"/>
    <mergeCell ref="P103:R103"/>
    <mergeCell ref="P21:R21"/>
    <mergeCell ref="P100:R100"/>
    <mergeCell ref="P86:R87"/>
    <mergeCell ref="P22:R22"/>
    <mergeCell ref="P23:R23"/>
    <mergeCell ref="P24:R24"/>
  </mergeCells>
  <phoneticPr fontId="19" type="noConversion"/>
  <pageMargins left="0.39" right="0.16" top="0.75" bottom="0.75" header="0.3" footer="0.3"/>
  <pageSetup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GUIDELINES</vt:lpstr>
      <vt:lpstr>Final DAG Common Format</vt:lpstr>
    </vt:vector>
  </TitlesOfParts>
  <Company>nsb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cjamtsho</dc:creator>
  <cp:lastModifiedBy>Kinga Lhamo</cp:lastModifiedBy>
  <cp:lastPrinted>2023-11-14T14:39:08Z</cp:lastPrinted>
  <dcterms:created xsi:type="dcterms:W3CDTF">2009-04-20T03:31:42Z</dcterms:created>
  <dcterms:modified xsi:type="dcterms:W3CDTF">2023-11-29T08:35:58Z</dcterms:modified>
</cp:coreProperties>
</file>